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6"/>
  </bookViews>
  <sheets>
    <sheet name="стр.1_4" sheetId="1" r:id="rId1"/>
    <sheet name="стр.5_6" sheetId="2" r:id="rId2"/>
    <sheet name="Прилож.2" sheetId="3" r:id="rId3"/>
    <sheet name="Прилож.2-25" sheetId="4" r:id="rId4"/>
    <sheet name="Прилож.2-26" sheetId="5" r:id="rId5"/>
    <sheet name="Целевка" sheetId="6" r:id="rId6"/>
    <sheet name="Письмо " sheetId="7" r:id="rId7"/>
  </sheets>
  <externalReferences>
    <externalReference r:id="rId10"/>
    <externalReference r:id="rId11"/>
    <externalReference r:id="rId12"/>
    <externalReference r:id="rId13"/>
  </externalReferences>
  <definedNames>
    <definedName name="_xlfn.BAHTTEXT" hidden="1">#NAME?</definedName>
    <definedName name="_xlfn.SINGLE" hidden="1">#NAME?</definedName>
    <definedName name="budg_name" localSheetId="6">#REF!</definedName>
    <definedName name="budg_name">#REF!</definedName>
    <definedName name="cb_address" localSheetId="6">#REF!</definedName>
    <definedName name="cb_address">#REF!</definedName>
    <definedName name="cb_inn" localSheetId="6">#REF!</definedName>
    <definedName name="cb_inn">#REF!</definedName>
    <definedName name="cb_kpp" localSheetId="6">#REF!</definedName>
    <definedName name="cb_kpp">#REF!</definedName>
    <definedName name="cb_name" localSheetId="6">#REF!</definedName>
    <definedName name="cb_name">#REF!</definedName>
    <definedName name="cb_ogrn" localSheetId="6">#REF!</definedName>
    <definedName name="cb_ogrn">#REF!</definedName>
    <definedName name="chief" localSheetId="6">#REF!</definedName>
    <definedName name="chief">#REF!</definedName>
    <definedName name="chief_div" localSheetId="6">#REF!</definedName>
    <definedName name="chief_div">#REF!</definedName>
    <definedName name="chief_fin" localSheetId="6">#REF!</definedName>
    <definedName name="chief_fin">#REF!</definedName>
    <definedName name="chief_OUR" localSheetId="6">#REF!</definedName>
    <definedName name="chief_OUR">#REF!</definedName>
    <definedName name="chief_post" localSheetId="6">#REF!</definedName>
    <definedName name="chief_post">#REF!</definedName>
    <definedName name="CHIEF_POST_OUR" localSheetId="6">#REF!</definedName>
    <definedName name="CHIEF_POST_OUR">#REF!</definedName>
    <definedName name="chief_soc_fio" localSheetId="6">#REF!</definedName>
    <definedName name="chief_soc_fio">#REF!</definedName>
    <definedName name="chief_soc_post" localSheetId="6">#REF!</definedName>
    <definedName name="chief_soc_post">#REF!</definedName>
    <definedName name="code" localSheetId="6">#REF!</definedName>
    <definedName name="code">#REF!</definedName>
    <definedName name="col1" localSheetId="6">#REF!</definedName>
    <definedName name="col1">#REF!</definedName>
    <definedName name="col10" localSheetId="6">#REF!</definedName>
    <definedName name="col10">#REF!</definedName>
    <definedName name="col11" localSheetId="6">#REF!</definedName>
    <definedName name="col11">#REF!</definedName>
    <definedName name="col12" localSheetId="6">#REF!</definedName>
    <definedName name="col12">#REF!</definedName>
    <definedName name="col13" localSheetId="6">#REF!</definedName>
    <definedName name="col13">#REF!</definedName>
    <definedName name="col14" localSheetId="6">#REF!</definedName>
    <definedName name="col14">#REF!</definedName>
    <definedName name="col15" localSheetId="6">#REF!</definedName>
    <definedName name="col15">#REF!</definedName>
    <definedName name="col16" localSheetId="6">#REF!</definedName>
    <definedName name="col16">#REF!</definedName>
    <definedName name="col17" localSheetId="6">#REF!</definedName>
    <definedName name="col17">#REF!</definedName>
    <definedName name="col18" localSheetId="6">#REF!</definedName>
    <definedName name="col18">#REF!</definedName>
    <definedName name="col19" localSheetId="6">#REF!</definedName>
    <definedName name="col19">#REF!</definedName>
    <definedName name="col2" localSheetId="6">#REF!</definedName>
    <definedName name="col2">#REF!</definedName>
    <definedName name="col20" localSheetId="6">#REF!</definedName>
    <definedName name="col20">#REF!</definedName>
    <definedName name="col21" localSheetId="6">#REF!</definedName>
    <definedName name="col21">#REF!</definedName>
    <definedName name="col22" localSheetId="6">#REF!</definedName>
    <definedName name="col22">#REF!</definedName>
    <definedName name="col23" localSheetId="6">#REF!</definedName>
    <definedName name="col23">#REF!</definedName>
    <definedName name="col24" localSheetId="6">#REF!</definedName>
    <definedName name="col24">#REF!</definedName>
    <definedName name="col25" localSheetId="6">#REF!</definedName>
    <definedName name="col25">#REF!</definedName>
    <definedName name="col26" localSheetId="6">#REF!</definedName>
    <definedName name="col26">#REF!</definedName>
    <definedName name="col27" localSheetId="6">#REF!</definedName>
    <definedName name="col27">#REF!</definedName>
    <definedName name="col3" localSheetId="6">#REF!</definedName>
    <definedName name="col3">#REF!</definedName>
    <definedName name="col4" localSheetId="6">#REF!</definedName>
    <definedName name="col4">#REF!</definedName>
    <definedName name="col5" localSheetId="6">#REF!</definedName>
    <definedName name="col5">#REF!</definedName>
    <definedName name="col6" localSheetId="6">#REF!</definedName>
    <definedName name="col6">#REF!</definedName>
    <definedName name="col7" localSheetId="6">#REF!</definedName>
    <definedName name="col7">#REF!</definedName>
    <definedName name="col8" localSheetId="6">#REF!</definedName>
    <definedName name="col8">#REF!</definedName>
    <definedName name="col9" localSheetId="6">#REF!</definedName>
    <definedName name="col9">#REF!</definedName>
    <definedName name="colnn10" localSheetId="6">#REF!</definedName>
    <definedName name="colnn10">#REF!</definedName>
    <definedName name="colnn11" localSheetId="6">#REF!</definedName>
    <definedName name="colnn11">#REF!</definedName>
    <definedName name="colnn12" localSheetId="6">#REF!</definedName>
    <definedName name="colnn12">#REF!</definedName>
    <definedName name="colnn13" localSheetId="6">#REF!</definedName>
    <definedName name="colnn13">#REF!</definedName>
    <definedName name="colnn14" localSheetId="6">#REF!</definedName>
    <definedName name="colnn14">#REF!</definedName>
    <definedName name="colnn15" localSheetId="6">#REF!</definedName>
    <definedName name="colnn15">#REF!</definedName>
    <definedName name="colnn16" localSheetId="6">#REF!</definedName>
    <definedName name="colnn16">#REF!</definedName>
    <definedName name="colnn17" localSheetId="6">#REF!</definedName>
    <definedName name="colnn17">#REF!</definedName>
    <definedName name="colnn18" localSheetId="6">#REF!</definedName>
    <definedName name="colnn18">#REF!</definedName>
    <definedName name="colnn19" localSheetId="6">#REF!</definedName>
    <definedName name="colnn19">#REF!</definedName>
    <definedName name="colnn20" localSheetId="6">#REF!</definedName>
    <definedName name="colnn20">#REF!</definedName>
    <definedName name="colnn21" localSheetId="6">#REF!</definedName>
    <definedName name="colnn21">#REF!</definedName>
    <definedName name="colnn22" localSheetId="6">#REF!</definedName>
    <definedName name="colnn22">#REF!</definedName>
    <definedName name="colnn23" localSheetId="6">#REF!</definedName>
    <definedName name="colnn23">#REF!</definedName>
    <definedName name="colnn24" localSheetId="6">#REF!</definedName>
    <definedName name="colnn24">#REF!</definedName>
    <definedName name="colnn25" localSheetId="6">#REF!</definedName>
    <definedName name="colnn25">#REF!</definedName>
    <definedName name="colnn26" localSheetId="6">#REF!</definedName>
    <definedName name="colnn26">#REF!</definedName>
    <definedName name="colnn27" localSheetId="6">#REF!</definedName>
    <definedName name="colnn27">#REF!</definedName>
    <definedName name="colnn4" localSheetId="6">#REF!</definedName>
    <definedName name="colnn4">#REF!</definedName>
    <definedName name="colnn5" localSheetId="6">#REF!</definedName>
    <definedName name="colnn5">#REF!</definedName>
    <definedName name="colnn6" localSheetId="6">#REF!</definedName>
    <definedName name="colnn6">#REF!</definedName>
    <definedName name="colnn7" localSheetId="6">#REF!</definedName>
    <definedName name="colnn7">#REF!</definedName>
    <definedName name="colnn8" localSheetId="6">#REF!</definedName>
    <definedName name="colnn8">#REF!</definedName>
    <definedName name="colnn9" localSheetId="6">#REF!</definedName>
    <definedName name="colnn9">#REF!</definedName>
    <definedName name="CurentGroup" localSheetId="6">#REF!</definedName>
    <definedName name="CurentGroup">#REF!</definedName>
    <definedName name="CURR_USER" localSheetId="6">#REF!</definedName>
    <definedName name="CURR_USER">#REF!</definedName>
    <definedName name="CurRow" localSheetId="6">#REF!</definedName>
    <definedName name="CurRow">#REF!</definedName>
    <definedName name="cyear1" localSheetId="6">#REF!</definedName>
    <definedName name="cyear1">#REF!</definedName>
    <definedName name="Data" localSheetId="6">#REF!</definedName>
    <definedName name="Data">#REF!</definedName>
    <definedName name="DataFields" localSheetId="6">#REF!</definedName>
    <definedName name="DataFields">#REF!</definedName>
    <definedName name="date_BEG" localSheetId="6">#REF!</definedName>
    <definedName name="date_BEG">#REF!</definedName>
    <definedName name="date_END" localSheetId="6">#REF!</definedName>
    <definedName name="date_END">#REF!</definedName>
    <definedName name="del" localSheetId="6">#REF!</definedName>
    <definedName name="del">#REF!</definedName>
    <definedName name="dep_full_name" localSheetId="6">#REF!</definedName>
    <definedName name="dep_full_name">#REF!</definedName>
    <definedName name="dep_link" localSheetId="6">#REF!</definedName>
    <definedName name="dep_link">#REF!</definedName>
    <definedName name="dep_name1" localSheetId="6">#REF!</definedName>
    <definedName name="dep_name1">#REF!</definedName>
    <definedName name="doc_date" localSheetId="6">#REF!</definedName>
    <definedName name="doc_date">#REF!</definedName>
    <definedName name="doc_num" localSheetId="6">#REF!</definedName>
    <definedName name="doc_num">#REF!</definedName>
    <definedName name="doc_quarter" localSheetId="6">#REF!</definedName>
    <definedName name="doc_quarter">#REF!</definedName>
    <definedName name="End1" localSheetId="6">#REF!</definedName>
    <definedName name="End1">#REF!</definedName>
    <definedName name="End10" localSheetId="6">#REF!</definedName>
    <definedName name="End10">#REF!</definedName>
    <definedName name="End2" localSheetId="6">#REF!</definedName>
    <definedName name="End2">#REF!</definedName>
    <definedName name="End3" localSheetId="6">#REF!</definedName>
    <definedName name="End3">#REF!</definedName>
    <definedName name="End4" localSheetId="6">#REF!</definedName>
    <definedName name="End4">#REF!</definedName>
    <definedName name="End5" localSheetId="6">#REF!</definedName>
    <definedName name="End5">#REF!</definedName>
    <definedName name="End6" localSheetId="6">#REF!</definedName>
    <definedName name="End6">#REF!</definedName>
    <definedName name="End7" localSheetId="6">#REF!</definedName>
    <definedName name="End7">#REF!</definedName>
    <definedName name="End8" localSheetId="6">#REF!</definedName>
    <definedName name="End8">#REF!</definedName>
    <definedName name="End9" localSheetId="6">#REF!</definedName>
    <definedName name="End9">#REF!</definedName>
    <definedName name="EndRow" localSheetId="6">#REF!</definedName>
    <definedName name="EndRow">#REF!</definedName>
    <definedName name="Excel_BuiltIn_Print_Area_1" localSheetId="6">'[2]223 2016'!#REF!</definedName>
    <definedName name="Excel_BuiltIn_Print_Area_1">'[2]223 2016'!#REF!</definedName>
    <definedName name="Excel_BuiltIn_Print_Area_10" localSheetId="6">#REF!</definedName>
    <definedName name="Excel_BuiltIn_Print_Area_10">#REF!</definedName>
    <definedName name="Excel_BuiltIn_Print_Area_2" localSheetId="6">'[3]223'!#REF!</definedName>
    <definedName name="Excel_BuiltIn_Print_Area_2">'[3]223'!#REF!</definedName>
    <definedName name="glbuh" localSheetId="6">#REF!</definedName>
    <definedName name="glbuh">#REF!</definedName>
    <definedName name="GLBUH_OUR" localSheetId="6">#REF!</definedName>
    <definedName name="GLBUH_OUR">#REF!</definedName>
    <definedName name="GroupOrder" localSheetId="6">#REF!</definedName>
    <definedName name="GroupOrder">#REF!</definedName>
    <definedName name="HEAD" localSheetId="6">#REF!</definedName>
    <definedName name="HEAD">#REF!</definedName>
    <definedName name="isp" localSheetId="6">#REF!</definedName>
    <definedName name="isp">#REF!</definedName>
    <definedName name="isp_post" localSheetId="6">#REF!</definedName>
    <definedName name="isp_post">#REF!</definedName>
    <definedName name="isp_tel" localSheetId="6">#REF!</definedName>
    <definedName name="isp_tel">#REF!</definedName>
    <definedName name="longname" localSheetId="6">#REF!</definedName>
    <definedName name="longname">#REF!</definedName>
    <definedName name="LONGNAME_OUR" localSheetId="6">#REF!</definedName>
    <definedName name="LONGNAME_OUR">#REF!</definedName>
    <definedName name="notnullcol" localSheetId="6">#REF!</definedName>
    <definedName name="notnullcol">#REF!</definedName>
    <definedName name="okato" localSheetId="6">#REF!</definedName>
    <definedName name="okato">#REF!</definedName>
    <definedName name="okato1" localSheetId="6">#REF!</definedName>
    <definedName name="okato1">#REF!</definedName>
    <definedName name="okato2" localSheetId="6">#REF!</definedName>
    <definedName name="okato2">#REF!</definedName>
    <definedName name="okpo" localSheetId="6">#REF!</definedName>
    <definedName name="okpo">#REF!</definedName>
    <definedName name="OKPO_OUR" localSheetId="6">#REF!</definedName>
    <definedName name="OKPO_OUR">#REF!</definedName>
    <definedName name="okved" localSheetId="6">#REF!</definedName>
    <definedName name="okved">#REF!</definedName>
    <definedName name="okved1" localSheetId="6">#REF!</definedName>
    <definedName name="okved1">#REF!</definedName>
    <definedName name="orders" localSheetId="6">#REF!</definedName>
    <definedName name="orders">#REF!</definedName>
    <definedName name="orgname" localSheetId="6">#REF!</definedName>
    <definedName name="orgname">#REF!</definedName>
    <definedName name="ORGNAME_OUR" localSheetId="6">#REF!</definedName>
    <definedName name="ORGNAME_OUR">#REF!</definedName>
    <definedName name="performer_fio" localSheetId="6">#REF!</definedName>
    <definedName name="performer_fio">#REF!</definedName>
    <definedName name="performer_phone" localSheetId="6">#REF!</definedName>
    <definedName name="performer_phone">#REF!</definedName>
    <definedName name="performer_post" localSheetId="6">#REF!</definedName>
    <definedName name="performer_post">#REF!</definedName>
    <definedName name="performer_soc_fio" localSheetId="6">#REF!</definedName>
    <definedName name="performer_soc_fio">#REF!</definedName>
    <definedName name="performer_soc_phone" localSheetId="6">#REF!</definedName>
    <definedName name="performer_soc_phone">#REF!</definedName>
    <definedName name="performer_soc_post" localSheetId="6">#REF!</definedName>
    <definedName name="performer_soc_post">#REF!</definedName>
    <definedName name="PERIOD_WORK" localSheetId="6">#REF!</definedName>
    <definedName name="PERIOD_WORK">#REF!</definedName>
    <definedName name="PPP_CODE" localSheetId="6">#REF!</definedName>
    <definedName name="PPP_CODE">#REF!</definedName>
    <definedName name="PPP_CODE1" localSheetId="6">#REF!</definedName>
    <definedName name="PPP_CODE1">#REF!</definedName>
    <definedName name="PPP_NAME" localSheetId="6">#REF!</definedName>
    <definedName name="PPP_NAME">#REF!</definedName>
    <definedName name="region" localSheetId="6">#REF!</definedName>
    <definedName name="region">#REF!</definedName>
    <definedName name="REGION_OUR" localSheetId="6">#REF!</definedName>
    <definedName name="REGION_OUR">#REF!</definedName>
    <definedName name="REM_SONO" localSheetId="6">#REF!</definedName>
    <definedName name="REM_SONO">#REF!</definedName>
    <definedName name="rem_year" localSheetId="6">#REF!</definedName>
    <definedName name="rem_year">#REF!</definedName>
    <definedName name="replace_zero" localSheetId="6">#REF!</definedName>
    <definedName name="replace_zero">#REF!</definedName>
    <definedName name="sono" localSheetId="6">#REF!</definedName>
    <definedName name="sono">#REF!</definedName>
    <definedName name="SONO_OUR" localSheetId="6">#REF!</definedName>
    <definedName name="SONO_OUR">#REF!</definedName>
    <definedName name="Start1" localSheetId="6">#REF!</definedName>
    <definedName name="Start1">#REF!</definedName>
    <definedName name="Start10" localSheetId="6">#REF!</definedName>
    <definedName name="Start10">#REF!</definedName>
    <definedName name="Start2" localSheetId="6">#REF!</definedName>
    <definedName name="Start2">#REF!</definedName>
    <definedName name="Start3" localSheetId="6">#REF!</definedName>
    <definedName name="Start3">#REF!</definedName>
    <definedName name="Start4" localSheetId="6">#REF!</definedName>
    <definedName name="Start4">#REF!</definedName>
    <definedName name="Start5" localSheetId="6">#REF!</definedName>
    <definedName name="Start5">#REF!</definedName>
    <definedName name="Start6" localSheetId="6">#REF!</definedName>
    <definedName name="Start6">#REF!</definedName>
    <definedName name="Start7" localSheetId="6">#REF!</definedName>
    <definedName name="Start7">#REF!</definedName>
    <definedName name="Start8" localSheetId="6">#REF!</definedName>
    <definedName name="Start8">#REF!</definedName>
    <definedName name="Start9" localSheetId="6">#REF!</definedName>
    <definedName name="Start9">#REF!</definedName>
    <definedName name="StartData" localSheetId="6">#REF!</definedName>
    <definedName name="StartData">#REF!</definedName>
    <definedName name="StartRow" localSheetId="6">#REF!</definedName>
    <definedName name="StartRow">#REF!</definedName>
    <definedName name="TABLE" localSheetId="2">'Прилож.2'!#REF!</definedName>
    <definedName name="TABLE" localSheetId="3">'Прилож.2-25'!#REF!</definedName>
    <definedName name="TABLE" localSheetId="4">'Прилож.2-26'!#REF!</definedName>
    <definedName name="TABLE" localSheetId="0">'стр.1_4'!#REF!</definedName>
    <definedName name="TABLE" localSheetId="1">'стр.5_6'!#REF!</definedName>
    <definedName name="TABLE_2" localSheetId="2">'Прилож.2'!#REF!</definedName>
    <definedName name="TABLE_2" localSheetId="3">'Прилож.2-25'!#REF!</definedName>
    <definedName name="TABLE_2" localSheetId="4">'Прилож.2-26'!#REF!</definedName>
    <definedName name="TABLE_2" localSheetId="0">'стр.1_4'!#REF!</definedName>
    <definedName name="TABLE_2" localSheetId="1">'стр.5_6'!#REF!</definedName>
    <definedName name="TOWN" localSheetId="6">#REF!</definedName>
    <definedName name="TOWN">#REF!</definedName>
    <definedName name="ul_fio" localSheetId="6">#REF!</definedName>
    <definedName name="ul_fio">#REF!</definedName>
    <definedName name="ul_post" localSheetId="6">#REF!</definedName>
    <definedName name="ul_post">#REF!</definedName>
    <definedName name="USER_POST" localSheetId="6">#REF!</definedName>
    <definedName name="USER_POST">#REF!</definedName>
    <definedName name="ved" localSheetId="6">#REF!</definedName>
    <definedName name="ved">#REF!</definedName>
    <definedName name="ved_name" localSheetId="6">#REF!</definedName>
    <definedName name="ved_name">#REF!</definedName>
    <definedName name="web" localSheetId="6">#REF!</definedName>
    <definedName name="web">#REF!</definedName>
    <definedName name="_xlnm.Print_Titles" localSheetId="2">'Прилож.2'!$4:$7</definedName>
    <definedName name="_xlnm.Print_Titles" localSheetId="3">'Прилож.2-25'!$4:$7</definedName>
    <definedName name="_xlnm.Print_Titles" localSheetId="4">'Прилож.2-26'!$4:$7</definedName>
    <definedName name="_xlnm.Print_Titles" localSheetId="0">'стр.1_4'!$24:$27</definedName>
    <definedName name="_xlnm.Print_Titles" localSheetId="1">'стр.5_6'!$3:$6</definedName>
    <definedName name="_xlnm.Print_Area" localSheetId="0">'стр.1_4'!$A$1:$EZ$93</definedName>
    <definedName name="_xlnm.Print_Area" localSheetId="1">'стр.5_6'!$A$1:$FG$65</definedName>
    <definedName name="_xlnm.Print_Area" localSheetId="5">'Целевка'!$A$1:$L$83</definedName>
  </definedNames>
  <calcPr fullCalcOnLoad="1"/>
</workbook>
</file>

<file path=xl/comments2.xml><?xml version="1.0" encoding="utf-8"?>
<comments xmlns="http://schemas.openxmlformats.org/spreadsheetml/2006/main">
  <authors>
    <author>Анна</author>
  </authors>
  <commentList>
    <comment ref="DH20" authorId="0">
      <text>
        <r>
          <rPr>
            <b/>
            <sz val="9"/>
            <rFont val="Tahoma"/>
            <family val="2"/>
          </rPr>
          <t>Анна:</t>
        </r>
        <r>
          <rPr>
            <sz val="9"/>
            <rFont val="Tahoma"/>
            <family val="2"/>
          </rPr>
          <t xml:space="preserve">
убраны расходы по остатку</t>
        </r>
      </text>
    </comment>
    <comment ref="DH17" authorId="0">
      <text>
        <r>
          <rPr>
            <b/>
            <sz val="9"/>
            <rFont val="Tahoma"/>
            <family val="2"/>
          </rPr>
          <t>Анна:</t>
        </r>
        <r>
          <rPr>
            <sz val="9"/>
            <rFont val="Tahoma"/>
            <family val="2"/>
          </rPr>
          <t xml:space="preserve">
убраны остатки прошлого года</t>
        </r>
      </text>
    </comment>
  </commentList>
</comments>
</file>

<file path=xl/comments3.xml><?xml version="1.0" encoding="utf-8"?>
<comments xmlns="http://schemas.openxmlformats.org/spreadsheetml/2006/main">
  <authors>
    <author>Анна</author>
  </authors>
  <commentList>
    <comment ref="CT8" authorId="0">
      <text>
        <r>
          <rPr>
            <b/>
            <sz val="9"/>
            <rFont val="Tahoma"/>
            <family val="2"/>
          </rPr>
          <t>Анна:</t>
        </r>
        <r>
          <rPr>
            <sz val="9"/>
            <rFont val="Tahoma"/>
            <family val="2"/>
          </rPr>
          <t xml:space="preserve">
с учетом обеспечения контракта
</t>
        </r>
      </text>
    </comment>
    <comment ref="CT66" authorId="0">
      <text>
        <r>
          <rPr>
            <b/>
            <sz val="9"/>
            <rFont val="Tahoma"/>
            <family val="2"/>
          </rPr>
          <t>Анна:</t>
        </r>
        <r>
          <rPr>
            <sz val="9"/>
            <rFont val="Tahoma"/>
            <family val="2"/>
          </rPr>
          <t xml:space="preserve">
45800обеспечение</t>
        </r>
      </text>
    </comment>
    <comment ref="DT67" authorId="0">
      <text>
        <r>
          <rPr>
            <b/>
            <sz val="9"/>
            <rFont val="Tahoma"/>
            <family val="0"/>
          </rPr>
          <t>Анна:</t>
        </r>
        <r>
          <rPr>
            <sz val="9"/>
            <rFont val="Tahoma"/>
            <family val="0"/>
          </rPr>
          <t xml:space="preserve">
остаток субсидии</t>
        </r>
      </text>
    </comment>
  </commentList>
</comments>
</file>

<file path=xl/sharedStrings.xml><?xml version="1.0" encoding="utf-8"?>
<sst xmlns="http://schemas.openxmlformats.org/spreadsheetml/2006/main" count="2026" uniqueCount="588">
  <si>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</si>
  <si>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</si>
  <si>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</si>
  <si>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</si>
  <si>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</si>
  <si>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</si>
  <si>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</si>
  <si>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</si>
  <si>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</si>
  <si>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</si>
  <si>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</si>
  <si>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</si>
  <si>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</si>
  <si>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</si>
  <si>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</si>
  <si>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</si>
  <si>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</si>
  <si>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</si>
  <si>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</si>
  <si>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</si>
  <si>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</si>
  <si>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</si>
  <si>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</si>
  <si>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</si>
  <si>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</si>
  <si>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</si>
  <si>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</si>
  <si>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</si>
  <si>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</si>
  <si>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</si>
  <si>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</si>
  <si>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</si>
  <si>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</si>
  <si>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</si>
  <si>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</si>
  <si>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</si>
  <si>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</si>
  <si>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</si>
  <si>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</si>
  <si>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</si>
  <si>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</si>
  <si>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</si>
  <si>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</si>
  <si>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</si>
  <si>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</si>
  <si>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</si>
  <si>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</si>
  <si>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</si>
  <si>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</si>
  <si>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</si>
  <si>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</si>
  <si>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</si>
  <si>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</si>
  <si>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</si>
  <si>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</si>
  <si>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</si>
  <si>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</si>
  <si>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</si>
  <si>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</si>
  <si>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</si>
  <si>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</si>
  <si>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</si>
  <si>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</si>
  <si>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</si>
  <si>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</si>
  <si>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</si>
  <si>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</si>
  <si>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</si>
  <si>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</si>
  <si>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</si>
  <si>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</si>
  <si>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</si>
  <si>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</si>
  <si>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</si>
  <si>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</si>
  <si>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</si>
  <si>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</si>
  <si>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</si>
  <si>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</si>
  <si>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</si>
  <si>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</si>
  <si>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</si>
  <si>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</si>
  <si>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</si>
  <si>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</si>
  <si>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</si>
  <si>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</si>
  <si>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</si>
  <si>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</si>
  <si>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</si>
  <si>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</si>
  <si>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</si>
  <si>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</si>
  <si>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</si>
  <si>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</si>
  <si>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</si>
  <si>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</si>
  <si>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</si>
  <si>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</si>
  <si>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</si>
  <si>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</si>
  <si>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</si>
  <si>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</si>
  <si>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</si>
  <si>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</si>
  <si>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</si>
  <si>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</si>
  <si>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</si>
  <si>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</si>
  <si>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</si>
  <si>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</si>
  <si>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</si>
  <si>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</si>
  <si>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</si>
  <si>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</si>
  <si>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</si>
  <si>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</si>
  <si>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</si>
  <si>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</si>
  <si>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</si>
  <si>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</si>
  <si>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</si>
  <si>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</si>
  <si>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</si>
  <si>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</si>
  <si>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</si>
  <si>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2630</t>
  </si>
  <si>
    <t>243</t>
  </si>
  <si>
    <t>прочую закупку товаров, работ и услуг, всего</t>
  </si>
  <si>
    <t>2640</t>
  </si>
  <si>
    <t>244</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</si>
  <si>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</si>
  <si>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</si>
  <si>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</si>
  <si>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</si>
  <si>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</si>
  <si>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</si>
  <si>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</si>
  <si>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</si>
  <si>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</si>
  <si>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</si>
  <si>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</si>
  <si>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</si>
  <si>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</si>
  <si>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</si>
  <si>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</si>
  <si>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</si>
  <si>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</si>
  <si>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</si>
  <si>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</si>
  <si>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</si>
  <si>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</si>
  <si>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</si>
  <si>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</si>
  <si>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</si>
  <si>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</si>
  <si>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</si>
  <si>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</si>
  <si>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</si>
  <si>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</si>
  <si>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</si>
  <si>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</si>
  <si>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</si>
  <si>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</si>
  <si>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</si>
  <si>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</si>
  <si>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</si>
  <si>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</si>
  <si>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</si>
  <si>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</si>
  <si>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</si>
  <si>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</si>
  <si>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</si>
  <si>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</si>
  <si>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</si>
  <si>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</si>
  <si>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</si>
  <si>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</si>
  <si>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</si>
  <si>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</si>
  <si>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</si>
  <si>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26440</t>
  </si>
  <si>
    <t>1.4.4.1</t>
  </si>
  <si>
    <t>26441</t>
  </si>
  <si>
    <t>1.4.4.2</t>
  </si>
  <si>
    <t>26442</t>
  </si>
  <si>
    <t>1.4.5</t>
  </si>
  <si>
    <t>за счет прочих источников финансового обеспечения</t>
  </si>
  <si>
    <t>26450</t>
  </si>
  <si>
    <t>1.4.5.1</t>
  </si>
  <si>
    <t>26451</t>
  </si>
  <si>
    <t>в соответствии с Федеральным законом № 223-ФЗ</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</si>
  <si>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</si>
  <si>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</si>
  <si>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</si>
  <si>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</si>
  <si>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</si>
  <si>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</si>
  <si>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</si>
  <si>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</si>
  <si>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</si>
  <si>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</si>
  <si>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</si>
  <si>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</si>
  <si>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</si>
  <si>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</si>
  <si>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</si>
  <si>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</si>
  <si>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</si>
  <si>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</si>
  <si>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</si>
  <si>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</si>
  <si>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</si>
  <si>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</si>
  <si>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</si>
  <si>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</si>
  <si>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</si>
  <si>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</si>
  <si>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</si>
  <si>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</si>
  <si>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</si>
  <si>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</si>
  <si>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</si>
  <si>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</si>
  <si>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</si>
  <si>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 xml:space="preserve"> годов</t>
  </si>
  <si>
    <t>Муниципальное казенное учреждение "Отдел Культуры администрации</t>
  </si>
  <si>
    <t xml:space="preserve">  городского округа "Город Лесной"</t>
  </si>
  <si>
    <t>МБУ "Парк культуры и отдыха"</t>
  </si>
  <si>
    <t>6630011450</t>
  </si>
  <si>
    <t>668101001</t>
  </si>
  <si>
    <t>в т.ч. за счет субсидии на финансовое обеспечение выполнения мун.задания</t>
  </si>
  <si>
    <t>в т.ч. за счет субсидий, предоставл. в соответств. с абз.2,п.1,ст78.1БК РФ</t>
  </si>
  <si>
    <t>1230</t>
  </si>
  <si>
    <t>Компенсации затрат учреждения (возмещение расходов по арендованным помещениям)</t>
  </si>
  <si>
    <t>Код по бюджетной классификации РФ</t>
  </si>
  <si>
    <t>в т.ч. за счет поступлений от оказания услуг(выполн.работ) на платной основе и от иной приносящ.доход деятельности</t>
  </si>
  <si>
    <t>1240</t>
  </si>
  <si>
    <t xml:space="preserve">в том числе:
налог на прибыль </t>
  </si>
  <si>
    <t xml:space="preserve">Прочие выплаты, всего </t>
  </si>
  <si>
    <t xml:space="preserve">Выплаты, уменьшающие доход, всего </t>
  </si>
  <si>
    <t xml:space="preserve">прочие поступления, всего </t>
  </si>
  <si>
    <t xml:space="preserve">Остаток средств на конец текущего финансового года </t>
  </si>
  <si>
    <t xml:space="preserve">Остаток средств на начало текущего финансового года </t>
  </si>
  <si>
    <t>Зам.директора</t>
  </si>
  <si>
    <t>34342-68057</t>
  </si>
  <si>
    <t xml:space="preserve">Раздел 2. Сведения по выплатам на закупки товаров, работ, услуг </t>
  </si>
  <si>
    <t>Выплаты на закупку товаров, работ, услуг, всего</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</si>
  <si>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</si>
  <si>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</si>
  <si>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</si>
  <si>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 xml:space="preserve">в соответствии с Федеральным законом № 223-ФЗ </t>
  </si>
  <si>
    <t>за счет субсидий, предоставляемых на осуществление капитальных вложений</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</si>
  <si>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</si>
  <si>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1410</t>
  </si>
  <si>
    <t>1250</t>
  </si>
  <si>
    <t>Расчет затрат по субсидии МБУ "ПКиО" на финансовое обеспечение мероприятий подпрограммы "Организация массового отдыха населения, проведение государственных, календарных и профессиональных праздников"</t>
  </si>
  <si>
    <t>№ п/п</t>
  </si>
  <si>
    <t>Мероприятие</t>
  </si>
  <si>
    <t>План</t>
  </si>
  <si>
    <t xml:space="preserve">План </t>
  </si>
  <si>
    <t>Отклонение</t>
  </si>
  <si>
    <t>КОСГУ</t>
  </si>
  <si>
    <t>Назначение</t>
  </si>
  <si>
    <t>Сумма (руб.)</t>
  </si>
  <si>
    <t>отклонение</t>
  </si>
  <si>
    <t>первонач.</t>
  </si>
  <si>
    <t>первоначальная</t>
  </si>
  <si>
    <t>уточненный</t>
  </si>
  <si>
    <t>Приобретение призов, подарков</t>
  </si>
  <si>
    <t xml:space="preserve">Мероприятие 43. Фестивали, конкурсы, выставки, премьеры:  Туристический фестиваль (праздник для пожилых) </t>
  </si>
  <si>
    <t>ИТОГО ПО МЕРОПРИЯТИЮ</t>
  </si>
  <si>
    <t>Приобретение призов и подарков</t>
  </si>
  <si>
    <t>Материалы для проведения мероприятия: крепежные элементы (метизы), фанера, краска и пр.</t>
  </si>
  <si>
    <t>Приобретение таблички</t>
  </si>
  <si>
    <r>
      <rPr>
        <b/>
        <sz val="10"/>
        <rFont val="Arial Cyr"/>
        <family val="0"/>
      </rPr>
      <t>Мероприятие 42.</t>
    </r>
    <r>
      <rPr>
        <sz val="10"/>
        <rFont val="Arial Cyr"/>
        <family val="0"/>
      </rPr>
      <t xml:space="preserve"> Проведение городских массовых мероприятий, календарных, профессиональных и государственных праздников, всего, из них: </t>
    </r>
    <r>
      <rPr>
        <b/>
        <sz val="10"/>
        <rFont val="Arial Cyr"/>
        <family val="0"/>
      </rPr>
      <t>Новый год</t>
    </r>
  </si>
  <si>
    <t>ИТОГО по мероприятию</t>
  </si>
  <si>
    <r>
      <t xml:space="preserve">Мероприятие 38. </t>
    </r>
    <r>
      <rPr>
        <sz val="10"/>
        <rFont val="Arial Cyr"/>
        <family val="0"/>
      </rPr>
      <t xml:space="preserve">Фестивали, конкурсы, выставки, премьеры, всего, из них: </t>
    </r>
    <r>
      <rPr>
        <b/>
        <sz val="10"/>
        <rFont val="Arial Cyr"/>
        <family val="0"/>
      </rPr>
      <t xml:space="preserve"> Фестиваль ВДВ</t>
    </r>
  </si>
  <si>
    <t>Приобретение призов, подарков, цветов</t>
  </si>
  <si>
    <t>Материалы для оформления территории (ткань, нитки, краска, фанера)</t>
  </si>
  <si>
    <r>
      <t>Мероприятие 40.</t>
    </r>
    <r>
      <rPr>
        <sz val="10"/>
        <rFont val="Arial Cyr"/>
        <family val="0"/>
      </rPr>
      <t xml:space="preserve"> Юбилейные мероприятия учреждений культуры и творческих коллективов, всего, из них: </t>
    </r>
    <r>
      <rPr>
        <b/>
        <sz val="10"/>
        <rFont val="Arial Cyr"/>
        <family val="0"/>
      </rPr>
      <t>45-лет Парка Культуры</t>
    </r>
  </si>
  <si>
    <t>Изготовление юбилейного баннера</t>
  </si>
  <si>
    <t>Оформление территории</t>
  </si>
  <si>
    <t>Проведение праздничного мероприятия</t>
  </si>
  <si>
    <r>
      <t>Мероприятие.</t>
    </r>
    <r>
      <rPr>
        <sz val="10"/>
        <rFont val="Arial Cyr"/>
        <family val="0"/>
      </rPr>
      <t xml:space="preserve"> Фестивали, конкурсы, выставки, премьеры:  </t>
    </r>
    <r>
      <rPr>
        <b/>
        <sz val="10"/>
        <rFont val="Arial Cyr"/>
        <family val="0"/>
      </rPr>
      <t xml:space="preserve">Туристический фестиваль (праздник для пожилых) </t>
    </r>
  </si>
  <si>
    <r>
      <rPr>
        <b/>
        <u val="single"/>
        <sz val="10"/>
        <rFont val="Arial Cyr"/>
        <family val="0"/>
      </rPr>
      <t>Мероприятие</t>
    </r>
    <r>
      <rPr>
        <sz val="10"/>
        <rFont val="Arial Cyr"/>
        <family val="0"/>
      </rPr>
      <t xml:space="preserve">. Фестивали, конкурсы, выставки, премьеры: </t>
    </r>
    <r>
      <rPr>
        <b/>
        <sz val="10"/>
        <rFont val="Arial Cyr"/>
        <family val="0"/>
      </rPr>
      <t xml:space="preserve"> Фестиваль национальных кухонь, посвященный Дню города(Барбекю)</t>
    </r>
  </si>
  <si>
    <r>
      <t>Мероприятие.</t>
    </r>
    <r>
      <rPr>
        <sz val="10"/>
        <rFont val="Arial Cyr"/>
        <family val="0"/>
      </rPr>
      <t xml:space="preserve"> Проведение городских массовых мероприятий, календарных, профессиональных и государственных праздников, всего, из них: </t>
    </r>
    <r>
      <rPr>
        <b/>
        <sz val="10"/>
        <rFont val="Arial Cyr"/>
        <family val="0"/>
      </rPr>
      <t>Турслет для пожилых людей</t>
    </r>
  </si>
  <si>
    <r>
      <t xml:space="preserve">Мероприятие. Проведение городских массовых мероприятий, календарных, профессиональных и государственных праздников, всего, из них: </t>
    </r>
    <r>
      <rPr>
        <b/>
        <sz val="10"/>
        <rFont val="Arial Cyr"/>
        <family val="0"/>
      </rPr>
      <t>Туристический слет для пожилых людей</t>
    </r>
  </si>
  <si>
    <t>ИТОГО по  мероприятию</t>
  </si>
  <si>
    <r>
      <t>Мероприятие.</t>
    </r>
    <r>
      <rPr>
        <sz val="10"/>
        <rFont val="Arial Cyr"/>
        <family val="0"/>
      </rPr>
      <t xml:space="preserve"> Профессиональные и календарные праздники, другие мероприятия, из них: </t>
    </r>
    <r>
      <rPr>
        <b/>
        <sz val="10"/>
        <rFont val="Arial Cyr"/>
        <family val="0"/>
      </rPr>
      <t>Новогоднее оформление иллюминаций фасадов зданий</t>
    </r>
  </si>
  <si>
    <t>Гирлянда</t>
  </si>
  <si>
    <t>Материалы для оформления мероприятия (краска, благодарности)</t>
  </si>
  <si>
    <r>
      <t xml:space="preserve">Мероприятие. </t>
    </r>
    <r>
      <rPr>
        <sz val="10"/>
        <rFont val="Arial Cyr"/>
        <family val="0"/>
      </rPr>
      <t xml:space="preserve">Профессиональные и календарные праздники, другие мероприятия, из них: </t>
    </r>
    <r>
      <rPr>
        <b/>
        <sz val="10"/>
        <rFont val="Arial Cyr"/>
        <family val="0"/>
      </rPr>
      <t>Открытие новогодней елке в Парке 22.12.2018 (кондитерские изделия, игрушки)</t>
    </r>
  </si>
  <si>
    <t>ВСЕГО ПО ПОДПРОГРАММЕ</t>
  </si>
  <si>
    <t>ИТОГО</t>
  </si>
  <si>
    <t>Исп.Князева А.С. 6-80-57</t>
  </si>
  <si>
    <t>Контрольные значения</t>
  </si>
  <si>
    <t>Факт</t>
  </si>
  <si>
    <t>Мероприятие 37</t>
  </si>
  <si>
    <t>Мероприятие 38</t>
  </si>
  <si>
    <t>Мероприятие 39</t>
  </si>
  <si>
    <t>Мероприятие 40</t>
  </si>
  <si>
    <t>МБУ "ПКиО" представляет 3 экземпляра уточненного плана</t>
  </si>
  <si>
    <t>КВР/КОСГУ</t>
  </si>
  <si>
    <t>Изменения к уточнению</t>
  </si>
  <si>
    <t>Причина</t>
  </si>
  <si>
    <t>Расходы</t>
  </si>
  <si>
    <t>КВР 243 в т.ч.</t>
  </si>
  <si>
    <t>Код 225 "Работы, услуги по содержанию имущества"</t>
  </si>
  <si>
    <t>КВР 119 в т.ч.</t>
  </si>
  <si>
    <t>Код 213 "Начисления на выплаты по оплате труда"</t>
  </si>
  <si>
    <t>КВР 851 в т.ч.</t>
  </si>
  <si>
    <t>КВР 244 в т.ч.</t>
  </si>
  <si>
    <t>Код 221 "Услуги связи"</t>
  </si>
  <si>
    <t>Код 226 "Прочие работы, услуги"</t>
  </si>
  <si>
    <t>РАСХОДЫ</t>
  </si>
  <si>
    <t>Код 290 Прочие расходы</t>
  </si>
  <si>
    <t>Приносящая доход деятельность</t>
  </si>
  <si>
    <t>ДОХОДЫ</t>
  </si>
  <si>
    <t xml:space="preserve">в связи с увеличением посещаемости парка культуры и отдыха </t>
  </si>
  <si>
    <t>Деятельность бильярдного зала</t>
  </si>
  <si>
    <t>Прокат инвентаря и оборудования для проведения досуга и отдыха;</t>
  </si>
  <si>
    <t>в связи с малым объемом проката инвентаря</t>
  </si>
  <si>
    <t>Управление эксплуатацией нежилого фонда  (аренда)</t>
  </si>
  <si>
    <t>в связи с окончанием действия одного из договоров аренды</t>
  </si>
  <si>
    <t>Управление эксплуатацией нежилого фонда  (возмещение коммунальных услуг)</t>
  </si>
  <si>
    <t>КВР 112 в т.ч.</t>
  </si>
  <si>
    <t>Код 212 "Прочие выплаты"</t>
  </si>
  <si>
    <t>Код 222 "Транспортные услуги"</t>
  </si>
  <si>
    <t>необходимы дополнительные средства на доставку посадочного материала</t>
  </si>
  <si>
    <t>Код 223 "Коммунальные услуги"</t>
  </si>
  <si>
    <t>Код 310 Увеличение стоимости основных средств</t>
  </si>
  <si>
    <t>Доходы</t>
  </si>
  <si>
    <t>Субсидия МБУ "ПКиО" на выполнение муниципального задания</t>
  </si>
  <si>
    <t>Код 131</t>
  </si>
  <si>
    <t>КВР 111 в т.ч.</t>
  </si>
  <si>
    <t>Код 211 "Заработанная плата"</t>
  </si>
  <si>
    <t>Код 510</t>
  </si>
  <si>
    <t>перераспределение на другие расходы</t>
  </si>
  <si>
    <t>Код 344 Увеличение стоимости строительных материалов</t>
  </si>
  <si>
    <t>В связи с необходимостью приобретения строительных материалов</t>
  </si>
  <si>
    <t>Код 346 Увеличение стоимости прочих оборотных запасов</t>
  </si>
  <si>
    <t>Код 291 Налоги, пошлины и сборы</t>
  </si>
  <si>
    <t>КВР 852 в т.ч.</t>
  </si>
  <si>
    <t>Сложилась экономия по выплате стимулирующих выплат</t>
  </si>
  <si>
    <t>Необходимы дополнительные средства на оплату медосмотра при приеме на работу сотрудника</t>
  </si>
  <si>
    <t>Сложилась экономия в связи с отключением одной радиоточки</t>
  </si>
  <si>
    <t>сложилась экономия средств</t>
  </si>
  <si>
    <t>сложилась экономия по оплате за теплоснабжение</t>
  </si>
  <si>
    <t>Сложилась экономия по приобретению призов</t>
  </si>
  <si>
    <t>Согласно локально-сметного расчета</t>
  </si>
  <si>
    <t>Код 296 Иные расходы</t>
  </si>
  <si>
    <t>приобретение призов и подарков на Новогоднее мероприятие</t>
  </si>
  <si>
    <t>624205 г. Лесной Свердловская обл.,ул. Победы,19 тел (34342) 6-92-61</t>
  </si>
  <si>
    <t>Код 349 Увеличение стоимости прочих материальных запасов однократного применения</t>
  </si>
  <si>
    <t>Код 150 Доходы от субсидии на иные цели</t>
  </si>
  <si>
    <t>приобретениезвукового оборудования</t>
  </si>
  <si>
    <t>Приобретение баннера, кабеля к звуковому оборудованию</t>
  </si>
  <si>
    <t>1.3.1</t>
  </si>
  <si>
    <t>26310</t>
  </si>
  <si>
    <t>из них:  субсидия на иные цели</t>
  </si>
  <si>
    <t>26310.1</t>
  </si>
  <si>
    <t>1.3.2</t>
  </si>
  <si>
    <t>в том числе:
в соответствии с Федеральным законом № 223-ФЗ</t>
  </si>
  <si>
    <t>26320</t>
  </si>
  <si>
    <t>26320.1</t>
  </si>
  <si>
    <t>26421.1</t>
  </si>
  <si>
    <t>из них: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t>
  </si>
  <si>
    <t>4.1</t>
  </si>
  <si>
    <t>Код по бюджетной классификации Российской Федерации</t>
  </si>
  <si>
    <r>
      <t xml:space="preserve">Код по бюджетной классификации Российской Федерации </t>
    </r>
    <r>
      <rPr>
        <vertAlign val="superscript"/>
        <sz val="6"/>
        <rFont val="Times New Roman"/>
        <family val="1"/>
      </rPr>
      <t>3</t>
    </r>
  </si>
  <si>
    <t>Код 266 "Социальные пособия и компенсации персоналу в денежной форме"</t>
  </si>
  <si>
    <t>В связи с недостаточностью средств на оплату больничных листов за счет средств работодателя</t>
  </si>
  <si>
    <r>
      <t xml:space="preserve">Муниципальное бюджетное  учреждение  «Парк культуры и отдыха»     </t>
    </r>
    <r>
      <rPr>
        <sz val="14"/>
        <rFont val="Liberation Serif"/>
        <family val="1"/>
      </rPr>
      <t xml:space="preserve">                                                                           
</t>
    </r>
  </si>
  <si>
    <t>Расшифровка к поступлениям и выплатам</t>
  </si>
  <si>
    <t>Материалы для проведения мероприятия (шары, баннеры, пластик и пр.)</t>
  </si>
  <si>
    <t>Перераспределение на другие нужды</t>
  </si>
  <si>
    <t>В связи с приобретением материалов для оформления городских мероприятий</t>
  </si>
  <si>
    <t>247</t>
  </si>
  <si>
    <t>закупка энергетических ресурсов, всего</t>
  </si>
  <si>
    <t>План финансово-хозяйственной деятельности</t>
  </si>
  <si>
    <t>На основании Решения Думы ГО "Город Лесной" №23 от 23.12.2020г. и перераспределение на другие нужды</t>
  </si>
  <si>
    <t>Перераспределение средств на другие расходы</t>
  </si>
  <si>
    <t>Сложилась экономия по налогу на имущество</t>
  </si>
  <si>
    <t>Приобретение рециркуляторов</t>
  </si>
  <si>
    <t>Приобретение антисептика для локтевого дозатора</t>
  </si>
  <si>
    <t>Услуга</t>
  </si>
  <si>
    <t>КВР 247 в т.ч.</t>
  </si>
  <si>
    <t>Работа</t>
  </si>
  <si>
    <t>Свод</t>
  </si>
  <si>
    <t>Перенаправление средств на другие расходы</t>
  </si>
  <si>
    <t>В связи с уточнением КВР по оплате производственной воды</t>
  </si>
  <si>
    <t>Возврат средств ФСС</t>
  </si>
  <si>
    <t>В связи с потребностью денежных средств на оплату входящего медосмотра сезонных сотрудников</t>
  </si>
  <si>
    <t>Код 227 "Страхование"</t>
  </si>
  <si>
    <t>В связи с регистрацией права на туалет</t>
  </si>
  <si>
    <t>Код 227 Страхование</t>
  </si>
  <si>
    <t>Таблички</t>
  </si>
  <si>
    <t xml:space="preserve">Деятельность парков с аттракционами                          </t>
  </si>
  <si>
    <t>Проведение мероприятий</t>
  </si>
  <si>
    <t>Пожертвования</t>
  </si>
  <si>
    <t>Налог на прибыль</t>
  </si>
  <si>
    <r>
      <rPr>
        <b/>
        <u val="single"/>
        <sz val="10"/>
        <rFont val="Arial Cyr"/>
        <family val="0"/>
      </rPr>
      <t>Мероприятие</t>
    </r>
    <r>
      <rPr>
        <sz val="10"/>
        <rFont val="Arial Cyr"/>
        <family val="0"/>
      </rPr>
      <t xml:space="preserve">. Проведение городских массовых мероприятий, календарных, профессиональных и государственных праздников, всего, из них: </t>
    </r>
    <r>
      <rPr>
        <b/>
        <sz val="10"/>
        <rFont val="Arial Cyr"/>
        <family val="0"/>
      </rPr>
      <t>Праздник на открытом воздухе для пенсионеров</t>
    </r>
  </si>
  <si>
    <t>Код 241 Безвозмездные перечисления гос. и мун.учреждениям</t>
  </si>
  <si>
    <t>Возврат средств по акту ревизии</t>
  </si>
  <si>
    <t>КВР 853 в т.ч.</t>
  </si>
  <si>
    <t>План на 06.09.2021г.</t>
  </si>
  <si>
    <t>Код 226 "Прочие выплаты"</t>
  </si>
  <si>
    <t>ВСЕГО</t>
  </si>
  <si>
    <t>Услуга (остаток)</t>
  </si>
  <si>
    <t>Работа (остаток)</t>
  </si>
  <si>
    <t xml:space="preserve">908.52.2222 Субсидия МБУ "ПКиО" на финансовое обеспечение мероприятий муниципальных программ за счет средств межбюджетных трансфертов»
</t>
  </si>
  <si>
    <t>На основании Решения Думы №270 от 15.09.2021</t>
  </si>
  <si>
    <t xml:space="preserve">908.52.2414 Субсидия МБУ «ПКиО» на услуги физической охраны
</t>
  </si>
  <si>
    <t>В связи с необходимостью приобретения МФУ</t>
  </si>
  <si>
    <t>Заключение договора на охрану территории парка</t>
  </si>
  <si>
    <t xml:space="preserve">Ремонт пожарной сигнализации </t>
  </si>
  <si>
    <t>В связи с недостаточностью целевых средств на ремонт пожарной сигнализации.</t>
  </si>
  <si>
    <t>доходы от штрафных санкций за нарушения условий контрактов</t>
  </si>
  <si>
    <t>Доходы от штрафных санкций за нарушения условий контрактов</t>
  </si>
  <si>
    <t>Код 343 Увеличение стоимости ГСМ</t>
  </si>
  <si>
    <t>Код 345 Увеличение стоимости мягкого инвентаря</t>
  </si>
  <si>
    <t>Код 241 Налоги, пошлины и сборы</t>
  </si>
  <si>
    <t>в связи с возвратом денежных средств</t>
  </si>
  <si>
    <t>План на 06.12.2021г.</t>
  </si>
  <si>
    <t>Перераспределение средств на другие расходы, а также в связи с необходимостью приобретения локтевых дозаторов</t>
  </si>
  <si>
    <t>В свзи с необходимостью приобретения логтевых дозаторов</t>
  </si>
  <si>
    <t>В связи с потребностью увеличения стоимости договора на текущий ремонт резинового покрытия</t>
  </si>
  <si>
    <t>В связи с недостаточностью средств на оплату страховых взносов</t>
  </si>
  <si>
    <t>На основании Решения Думы №285 от 08.12.2021</t>
  </si>
  <si>
    <t>возврат средств за материалы (кабель микрофонный) по письму  МКУ "Отдел культуры"</t>
  </si>
  <si>
    <r>
      <rPr>
        <b/>
        <u val="single"/>
        <sz val="14"/>
        <rFont val="Times New Roman"/>
        <family val="1"/>
      </rPr>
      <t>Код 610</t>
    </r>
    <r>
      <rPr>
        <sz val="14"/>
        <rFont val="Times New Roman"/>
        <family val="1"/>
      </rPr>
      <t xml:space="preserve"> Возврат в бюджет средств субсидии</t>
    </r>
  </si>
  <si>
    <r>
      <rPr>
        <b/>
        <u val="single"/>
        <sz val="12"/>
        <rFont val="Liberation Serif"/>
        <family val="1"/>
      </rPr>
      <t>Код 610</t>
    </r>
    <r>
      <rPr>
        <sz val="12"/>
        <rFont val="Liberation Serif"/>
        <family val="1"/>
      </rPr>
      <t xml:space="preserve"> Возврат в бюджет средств субсидии</t>
    </r>
  </si>
  <si>
    <r>
      <rPr>
        <b/>
        <sz val="12"/>
        <rFont val="Liberation Serif"/>
        <family val="1"/>
      </rPr>
      <t xml:space="preserve">КОД 510 </t>
    </r>
    <r>
      <rPr>
        <sz val="12"/>
        <rFont val="Liberation Serif"/>
        <family val="1"/>
      </rPr>
      <t>Увеличение остатков денежных средств за счет возврата дебиторской задолженности прошлых лет</t>
    </r>
  </si>
  <si>
    <t>908.52.2700 Субсидия МБУ "ПКиО" на иные затраты, не включенные в нормативные затраты на оказание муниципальных услуг</t>
  </si>
  <si>
    <t>908.52.9000 Остатки субсидий прошлых лет</t>
  </si>
  <si>
    <t>План на 10.12.2021г.</t>
  </si>
  <si>
    <t>сложившаяся экономия</t>
  </si>
  <si>
    <t>Планируемый остаток на 2022 год</t>
  </si>
  <si>
    <t>В связи с доведением до уровня средней заработанной платы согласно Указа Президента РФ от 07.05.2012 №597</t>
  </si>
  <si>
    <t>24</t>
  </si>
  <si>
    <t>фамилия, инициалы</t>
  </si>
  <si>
    <t>А.С.Князева</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</si>
  <si>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</si>
  <si>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закупка энергетических ресурсов</t>
  </si>
  <si>
    <t>2660</t>
  </si>
  <si>
    <t>4.2</t>
  </si>
  <si>
    <t>Уникальный код</t>
  </si>
  <si>
    <t>План на 18.02.2022г.</t>
  </si>
  <si>
    <t>На основании Решения Думы №304 от 02.03.2022</t>
  </si>
  <si>
    <t xml:space="preserve">908.52.9000 Остатки субсидий прошлых лет
</t>
  </si>
  <si>
    <t>Устройство резинового покрытия площадки под игровым комплексом (На основании Постановления №104 от 03.02.2022г)</t>
  </si>
  <si>
    <t xml:space="preserve">908.52.2022 Субсидия МБУ "ПКиО" на благоустройство парковой зоны МКР-5 
</t>
  </si>
  <si>
    <t>Благоустройство общественной территории «Парковая зона в МКР-5 (район между детской поликлиникой и многоквартирными жилыми домами по адресу ул. Мира 10,18)»</t>
  </si>
  <si>
    <t xml:space="preserve">908.52.2023 Субсидия МБУ "ПКиО" на оплату дополнительных ставок в связи с реализацией проекта благоустройство парковой зоны МКР-5 
</t>
  </si>
  <si>
    <t xml:space="preserve">оплата дополнительных ставок в связи с реализацией проекта благоустройство парковой зоны МКР-5 </t>
  </si>
  <si>
    <t>Материалы для проведения мероприятия (баннеры)</t>
  </si>
  <si>
    <t>Дебиторская задолженность 2021г.</t>
  </si>
  <si>
    <t>Поступление пеней по договору 2021г.</t>
  </si>
  <si>
    <t>В связи с предстоящей командировкой в г.Москва</t>
  </si>
  <si>
    <t>Код 228 Услуги, работы для целей капитальных вложений</t>
  </si>
  <si>
    <t>текущий ремонт.Замена объектовых приборов тревожной сигнализации</t>
  </si>
  <si>
    <t>908.52.2024 Субсидии МБУ "ПКиО" на технологическое присоединение к электрическим сетям</t>
  </si>
  <si>
    <t>Выделены дополнительные средства</t>
  </si>
  <si>
    <t>План на 31.03.2022г.</t>
  </si>
  <si>
    <t>Код 226 "прочие работы, услуги"</t>
  </si>
  <si>
    <t>в связи с необходимостью проведения работ по технологическому присоединению к электрическим сетям</t>
  </si>
  <si>
    <t>Материалы для проведения мероприятия (уголь)</t>
  </si>
  <si>
    <r>
      <t>Мероприятие 50.</t>
    </r>
    <r>
      <rPr>
        <sz val="10"/>
        <rFont val="Arial Cyr"/>
        <family val="0"/>
      </rPr>
      <t xml:space="preserve"> Проведение городских массовых мероприятий, календарных, профессиональных и государственных праздников, всего, из них: </t>
    </r>
    <r>
      <rPr>
        <b/>
        <sz val="10"/>
        <rFont val="Arial Cyr"/>
        <family val="0"/>
      </rPr>
      <t xml:space="preserve">Обеспечение 
мероприятий по подготовке и 
проведению празднования 75-
летия со дня образования ФГУП 
«Комбинат «Электрохимприбор» </t>
    </r>
    <r>
      <rPr>
        <b/>
        <u val="single"/>
        <sz val="10"/>
        <rFont val="Arial Cyr"/>
        <family val="0"/>
      </rPr>
      <t>и Города Лесного (Фестиваль барбекю)</t>
    </r>
  </si>
  <si>
    <r>
      <t>Мероприятие.</t>
    </r>
    <r>
      <rPr>
        <sz val="10"/>
        <rFont val="Arial Cyr"/>
        <family val="0"/>
      </rPr>
      <t xml:space="preserve"> Проведение городских массовых мероприятий, календарных, профессиональных и государственных праздников, всего, из них:</t>
    </r>
    <r>
      <rPr>
        <b/>
        <sz val="10"/>
        <rFont val="Arial Cyr"/>
        <family val="0"/>
      </rPr>
      <t xml:space="preserve"> городской праздник, посвященный Дню семьи, любви и верности</t>
    </r>
  </si>
  <si>
    <t>Материалы для проведения мероприятия  и оформления меропр. Материалы для проведения и оформления мероприятия (шары, пластик, цвет.бумага, грунт посадочный материал и пр.)</t>
  </si>
  <si>
    <r>
      <t xml:space="preserve">Мероприятие. </t>
    </r>
    <r>
      <rPr>
        <sz val="10"/>
        <rFont val="Arial Cyr"/>
        <family val="0"/>
      </rPr>
      <t xml:space="preserve">Проведение городских массовых мероприятий, календарных, профессиональных и государственных праздников, всего, из них: </t>
    </r>
    <r>
      <rPr>
        <b/>
        <u val="single"/>
        <sz val="10"/>
        <rFont val="Arial Cyr"/>
        <family val="0"/>
      </rPr>
      <t>Сабантуй</t>
    </r>
  </si>
  <si>
    <t>Материалы для проведения и оформления мероприятия (фольга, салфетки, стаканы пр.)</t>
  </si>
  <si>
    <r>
      <t xml:space="preserve">Мероприятие. </t>
    </r>
    <r>
      <rPr>
        <sz val="10"/>
        <rFont val="Arial Cyr"/>
        <family val="0"/>
      </rPr>
      <t xml:space="preserve">Проведение городских массовых мероприятий, календарных, профессиональных и государственных праздников, всего, из них: </t>
    </r>
    <r>
      <rPr>
        <b/>
        <u val="single"/>
        <sz val="10"/>
        <rFont val="Arial Cyr"/>
        <family val="0"/>
      </rPr>
      <t>Ночь кино</t>
    </r>
  </si>
  <si>
    <t>Приобретение призов на мероприятия</t>
  </si>
  <si>
    <t>Приобретение крепежных материалов, фанеры и пр.</t>
  </si>
  <si>
    <t>Увеличение средств на оплату больничных листов за счет работодателя</t>
  </si>
  <si>
    <t>в связи с необходимость страхования трактора</t>
  </si>
  <si>
    <t>Материалы для проведения мероприятия:  фанера, краска и пр.</t>
  </si>
  <si>
    <t>Материалы для проведения и оформления мероприятия (горшки пр.)</t>
  </si>
  <si>
    <t>План на 28.06.2022г.</t>
  </si>
  <si>
    <t>Дополнительные работы в рамках благоустройства 5-мкр</t>
  </si>
  <si>
    <t>в связи с неоходимостью приобретения зап.частей для трактора</t>
  </si>
  <si>
    <t>в связи с заключением договора пожертвования</t>
  </si>
  <si>
    <t>Работы по распределению границ земельного участка для передачи в МКУ «УГХ»</t>
  </si>
  <si>
    <t xml:space="preserve">908.52.2225 Субсидия МБУ "ПКиО" на выполнение работ по распределению границ земельного участка для передачи в МКУ «УГХ» </t>
  </si>
  <si>
    <t>,</t>
  </si>
  <si>
    <t>25</t>
  </si>
  <si>
    <t>Главный бухгалтер</t>
  </si>
  <si>
    <t>А.А.Ким</t>
  </si>
  <si>
    <t>2024 год</t>
  </si>
  <si>
    <t xml:space="preserve">Дебиторская задолженность </t>
  </si>
  <si>
    <t>КВР 321 в т.ч.</t>
  </si>
  <si>
    <t>Код 264 "Пенсии, пособия, выплачиваемые работодателями, нанимателями бывшим работникам в денежной форме"</t>
  </si>
  <si>
    <t>Необходимость в оплате пособия по нетрудоспособности за счет средств работодателя уволенного работника</t>
  </si>
  <si>
    <t>План на 27.02.2023г.</t>
  </si>
  <si>
    <t>Временное заимствование</t>
  </si>
  <si>
    <t>1982</t>
  </si>
  <si>
    <t>4011</t>
  </si>
  <si>
    <t>в связи с возмещением оплаты электроэнергии в 5-мкр</t>
  </si>
  <si>
    <t>Возмещение дебиторской задолженности прошлых лет</t>
  </si>
  <si>
    <t>Код 265 "Пособия по социальной помощи, выплачиваемые работодателями, нанимателями бывшим работникам в натуральной форме"</t>
  </si>
  <si>
    <t>выплата пособия на погребение</t>
  </si>
  <si>
    <t>Доходы от компенсации затрат</t>
  </si>
  <si>
    <t>1420</t>
  </si>
  <si>
    <t>2700</t>
  </si>
  <si>
    <t>2710</t>
  </si>
  <si>
    <t>2720</t>
  </si>
  <si>
    <t>План на 17.05.2023г.</t>
  </si>
  <si>
    <t>Возмещение на погребение от ОСФР по СО</t>
  </si>
  <si>
    <t>В связи с заключением договоров на 2 полугодие на т/о коммерческого узла учета энергоресурсов и т/о охранно-пожарной сигнализации</t>
  </si>
  <si>
    <t>В связи с необходимостью увеличения средств для оплаты электроэнергии</t>
  </si>
  <si>
    <t>в связи с изменением суммы по ремонту ограждений</t>
  </si>
  <si>
    <t>Экономия</t>
  </si>
  <si>
    <t>в связи с увеличением суммы по электроснабжению</t>
  </si>
  <si>
    <t>908.52.2113 Субсидия МБУ "ПКиО" на финансовое обеспечение мероприятий подпрограммы "Развитие культуры и искусства"</t>
  </si>
  <si>
    <t>Установка доп.камер системы видеонаблюдения</t>
  </si>
  <si>
    <t>в свзяи с потребностью в приобретении зап.частей к аттракционам</t>
  </si>
  <si>
    <t xml:space="preserve">Код 347 Увеличение стоимости материальных запасов для целей капитальных вложений
</t>
  </si>
  <si>
    <t xml:space="preserve">Приобретение посадочного материала </t>
  </si>
  <si>
    <t>Поступления, всего:</t>
  </si>
  <si>
    <t>в том числе:
субсидии на финансовое обеспечение выполнения муниципального задания за счет средств бюджета</t>
  </si>
  <si>
    <t>от приносящей доход деятельности</t>
  </si>
  <si>
    <t>компенсации затрат учреждения (возмещение расходов по арендованным помещениям)</t>
  </si>
  <si>
    <t>дебиторская задолженность</t>
  </si>
  <si>
    <t>1910</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</si>
  <si>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</si>
  <si>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</si>
  <si>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</si>
  <si>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110</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</si>
  <si>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</si>
  <si>
    <t>1.3.1.1</t>
  </si>
  <si>
    <t>в том числе:
за счет субсидий, предоставляемых на финансовое обеспечение выполнения муниципального задания</t>
  </si>
  <si>
    <t>1.4.2.1.1</t>
  </si>
  <si>
    <t>3.1</t>
  </si>
  <si>
    <t>2.1</t>
  </si>
  <si>
    <t>закупку товаров, работ, услуг в целях капитального ремонта муниципального имущества</t>
  </si>
  <si>
    <t>(наименование должности руководителя учреждения)</t>
  </si>
  <si>
    <t>(наименование учреждения)</t>
  </si>
  <si>
    <t>МБУ "ПКиО"</t>
  </si>
  <si>
    <t>бюджетных средств</t>
  </si>
  <si>
    <t>Главный распорядитель</t>
  </si>
  <si>
    <t>План на 30.06.2023г.</t>
  </si>
  <si>
    <t>в связи с необходимостью приобретения призов и подарков на мероприятия</t>
  </si>
  <si>
    <t>в связи с необходимостью заключения договора на исследование микроклимата</t>
  </si>
  <si>
    <t>908.52.2122 Субсидия МБУ "ПКиО" на содержание парковой зоны МКР-5 (район между детской поликлиникой и многоквартирными жилыми домами по адресу ул. Мира 10,18)</t>
  </si>
  <si>
    <t>выделены дополнительные средства на содержание территории 5-мкр</t>
  </si>
  <si>
    <t>В связи с необходимостью содержания территории 5-мкр</t>
  </si>
  <si>
    <t>Директор</t>
  </si>
  <si>
    <t>В.Н.Жеребцов</t>
  </si>
  <si>
    <t>26</t>
  </si>
  <si>
    <t>2025 год</t>
  </si>
  <si>
    <t xml:space="preserve">                                                  2026 год</t>
  </si>
  <si>
    <r>
      <t>Мероприятие.</t>
    </r>
    <r>
      <rPr>
        <sz val="10"/>
        <rFont val="Arial Cyr"/>
        <family val="0"/>
      </rPr>
      <t xml:space="preserve"> </t>
    </r>
    <r>
      <rPr>
        <sz val="10"/>
        <rFont val="Arial Cyr"/>
        <family val="0"/>
      </rPr>
      <t>Проведение городских массовых мероприятий, календарных, профессиональных и государственных праздников, всего, из них</t>
    </r>
    <r>
      <rPr>
        <b/>
        <sz val="10"/>
        <rFont val="Arial Cyr"/>
        <family val="0"/>
      </rPr>
      <t>: Обеспечение 
мероприятий по подготовке и 
проведению празднования дня города Лесного</t>
    </r>
  </si>
  <si>
    <r>
      <rPr>
        <b/>
        <u val="single"/>
        <sz val="10"/>
        <rFont val="Arial Cyr"/>
        <family val="0"/>
      </rPr>
      <t>Мероприятие</t>
    </r>
    <r>
      <rPr>
        <sz val="10"/>
        <rFont val="Arial Cyr"/>
        <family val="0"/>
      </rPr>
      <t>. Проведение городских массовых мероприятий, календарных, профессиональных и государственных праздников, всего, из них:</t>
    </r>
    <r>
      <rPr>
        <b/>
        <sz val="10"/>
        <rFont val="Arial Cyr"/>
        <family val="0"/>
      </rPr>
      <t xml:space="preserve"> Обеспечение мероприятий по подготовке и проведению празднования дня Победы 9 мая</t>
    </r>
  </si>
  <si>
    <r>
      <t xml:space="preserve">Мероприятие. </t>
    </r>
    <r>
      <rPr>
        <sz val="10"/>
        <rFont val="Arial Cyr"/>
        <family val="0"/>
      </rPr>
      <t xml:space="preserve">Проведение городских массовых мероприятий, календарных, профессиональных и государственных праздников, всего, из них: </t>
    </r>
    <r>
      <rPr>
        <b/>
        <u val="single"/>
        <sz val="10"/>
        <rFont val="Arial Cyr"/>
        <family val="0"/>
      </rPr>
      <t>Открытие летнего паркового сезона (1 мая)</t>
    </r>
  </si>
  <si>
    <t>Материалы для проведения и оформления мероприятия</t>
  </si>
  <si>
    <r>
      <t xml:space="preserve">Мероприятие. </t>
    </r>
    <r>
      <rPr>
        <sz val="10"/>
        <rFont val="Arial Cyr"/>
        <family val="0"/>
      </rPr>
      <t xml:space="preserve">Проведение городских массовых мероприятий, календарных, профессиональных и государственных праздников, всего, из них: </t>
    </r>
    <r>
      <rPr>
        <b/>
        <u val="single"/>
        <sz val="10"/>
        <rFont val="Arial Cyr"/>
        <family val="0"/>
      </rPr>
      <t>День защиты детей (1 июня)</t>
    </r>
  </si>
  <si>
    <r>
      <t xml:space="preserve">Мероприятие. </t>
    </r>
    <r>
      <rPr>
        <sz val="10"/>
        <rFont val="Arial Cyr"/>
        <family val="0"/>
      </rPr>
      <t xml:space="preserve">Проведение городских массовых мероприятий, календарных, профессиональных и государственных праздников, всего, из них: </t>
    </r>
    <r>
      <rPr>
        <b/>
        <u val="single"/>
        <sz val="10"/>
        <rFont val="Arial Cyr"/>
        <family val="0"/>
      </rPr>
      <t>День молодежи</t>
    </r>
  </si>
  <si>
    <t xml:space="preserve">2024 год </t>
  </si>
  <si>
    <t>Направляем Вам на утверждение уточненный план финансово-хозяйственной деятельности на 2024 год</t>
  </si>
  <si>
    <t>Уважаемый Илья Анатольевич!</t>
  </si>
  <si>
    <t>Уточнение сумм договоров</t>
  </si>
  <si>
    <t>План на 28.12.2023г.</t>
  </si>
  <si>
    <t>Благоустройство (остаток)</t>
  </si>
  <si>
    <t>в связи с урегулированием показателя муниципального задания</t>
  </si>
  <si>
    <t>Уточнение сумм договора по эквайрингу</t>
  </si>
  <si>
    <t>в связи с оплатой госпошлины на регистрацию батута</t>
  </si>
  <si>
    <t>План на 25.01.2024г.</t>
  </si>
  <si>
    <t>908.52.2413 Субсидии МБУ "ПКиО" на финансовое обеспечение мероприятий подпрограммы "Организация массового отдыха населения, проведение государственных, календарных и профессиональных праздников"</t>
  </si>
  <si>
    <t>Выделены средства на проведение городских мероприятий (Масленица)</t>
  </si>
  <si>
    <t>Приобретение материала для создания реквизита</t>
  </si>
  <si>
    <t>Приобретение парковых игр</t>
  </si>
  <si>
    <t>Увеличение средств на оплату пособия в связи с увольнением сотрудника по инвалидности</t>
  </si>
  <si>
    <t>в связи с необходимостью приобретения строительных материалов</t>
  </si>
  <si>
    <t>в связи с необходимостью приобретения костюмов для уборщиц</t>
  </si>
  <si>
    <t>перераспределение средств по договору электроснабжения  между бюджетными средствами и доходами, а также в связи с оплатой счета по теплоснабжению за декабрь 2023</t>
  </si>
  <si>
    <t>План на 22.02.2024г.</t>
  </si>
  <si>
    <t>Благоустройство 5-мкр</t>
  </si>
  <si>
    <t>Благоустройство западная часть</t>
  </si>
  <si>
    <t>В связи с поздним заключением договора на вывоз мусора образовалась экономия</t>
  </si>
  <si>
    <t>экономия по услуге ассинизаторской машины</t>
  </si>
  <si>
    <t>необходимоть оплаты договора на охрану парка за апрель</t>
  </si>
  <si>
    <t>перераспределение между бюджетными средствами и доходами в связи с необходимостью оплаты охраны</t>
  </si>
  <si>
    <t>Заместитель начальника МКУ "Отдел культуры"</t>
  </si>
  <si>
    <t>Е.А.Климова</t>
  </si>
  <si>
    <t xml:space="preserve">Исх. №55 от 28.03.2024 г.  </t>
  </si>
  <si>
    <t>План на 22.03.2024г.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</si>
</sst>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_(&quot;$&quot;* #,##0.00_);_(&quot;$&quot;* \(#,##0.00\);_(&quot;$&quot;* &quot;-&quot;??_);_(@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 &quot;₽&quot;"/>
  </numFmts>
  <fonts count="9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i/>
      <sz val="9"/>
      <color indexed="10"/>
      <name val="Times New Roman"/>
      <family val="1"/>
    </font>
    <font>
      <b/>
      <i/>
      <sz val="8"/>
      <color indexed="10"/>
      <name val="Times New Roman"/>
      <family val="1"/>
    </font>
    <font>
      <b/>
      <i/>
      <sz val="10"/>
      <color indexed="10"/>
      <name val="Times New Roman"/>
      <family val="1"/>
    </font>
    <font>
      <sz val="9"/>
      <color indexed="8"/>
      <name val="Times New Roman"/>
      <family val="1"/>
    </font>
    <font>
      <sz val="10"/>
      <color indexed="8"/>
      <name val="Times New Roman"/>
      <family val="1"/>
    </font>
    <font>
      <sz val="8"/>
      <color indexed="8"/>
      <name val="Times New Roman"/>
      <family val="1"/>
    </font>
    <font>
      <sz val="9"/>
      <color indexed="12"/>
      <name val="Times New Roman"/>
      <family val="1"/>
    </font>
    <font>
      <b/>
      <i/>
      <sz val="9"/>
      <color indexed="12"/>
      <name val="Times New Roman"/>
      <family val="1"/>
    </font>
    <font>
      <b/>
      <sz val="9"/>
      <color indexed="8"/>
      <name val="Times New Roman"/>
      <family val="1"/>
    </font>
    <font>
      <b/>
      <sz val="10"/>
      <color indexed="8"/>
      <name val="Times New Roman"/>
      <family val="1"/>
    </font>
    <font>
      <sz val="9"/>
      <name val="Times New Roman"/>
      <family val="1"/>
    </font>
    <font>
      <i/>
      <sz val="9"/>
      <color indexed="10"/>
      <name val="Times New Roman"/>
      <family val="1"/>
    </font>
    <font>
      <b/>
      <i/>
      <sz val="9"/>
      <name val="Times New Roman"/>
      <family val="1"/>
    </font>
    <font>
      <sz val="14"/>
      <name val="Arial Cyr"/>
      <family val="0"/>
    </font>
    <font>
      <u val="single"/>
      <sz val="14"/>
      <name val="Arial Cyr"/>
      <family val="0"/>
    </font>
    <font>
      <b/>
      <sz val="10"/>
      <name val="Arial Cyr"/>
      <family val="0"/>
    </font>
    <font>
      <b/>
      <u val="single"/>
      <sz val="10"/>
      <name val="Arial Cyr"/>
      <family val="0"/>
    </font>
    <font>
      <sz val="10"/>
      <color indexed="10"/>
      <name val="Arial Cyr"/>
      <family val="0"/>
    </font>
    <font>
      <b/>
      <sz val="10"/>
      <color indexed="8"/>
      <name val="Arial Cyr"/>
      <family val="0"/>
    </font>
    <font>
      <sz val="10"/>
      <name val="Arial"/>
      <family val="2"/>
    </font>
    <font>
      <b/>
      <sz val="14"/>
      <name val="Times New Roman"/>
      <family val="1"/>
    </font>
    <font>
      <sz val="14"/>
      <name val="Times New Roman"/>
      <family val="1"/>
    </font>
    <font>
      <sz val="12"/>
      <name val="Times New Roman"/>
      <family val="1"/>
    </font>
    <font>
      <b/>
      <sz val="12"/>
      <name val="Times New Roman"/>
      <family val="1"/>
    </font>
    <font>
      <b/>
      <u val="single"/>
      <sz val="14"/>
      <name val="Times New Roman"/>
      <family val="1"/>
    </font>
    <font>
      <u val="single"/>
      <sz val="14"/>
      <name val="Times New Roman"/>
      <family val="1"/>
    </font>
    <font>
      <b/>
      <sz val="14"/>
      <name val="Arial"/>
      <family val="2"/>
    </font>
    <font>
      <vertAlign val="superscript"/>
      <sz val="6"/>
      <name val="Times New Roman"/>
      <family val="1"/>
    </font>
    <font>
      <b/>
      <u val="single"/>
      <sz val="14"/>
      <name val="Liberation Serif"/>
      <family val="1"/>
    </font>
    <font>
      <b/>
      <sz val="12"/>
      <name val="Liberation Serif"/>
      <family val="1"/>
    </font>
    <font>
      <sz val="14"/>
      <name val="Liberation Serif"/>
      <family val="1"/>
    </font>
    <font>
      <b/>
      <sz val="14"/>
      <name val="Liberation Serif"/>
      <family val="1"/>
    </font>
    <font>
      <sz val="10"/>
      <name val="Liberation Serif"/>
      <family val="1"/>
    </font>
    <font>
      <b/>
      <sz val="16"/>
      <name val="Times New Roman"/>
      <family val="1"/>
    </font>
    <font>
      <b/>
      <sz val="16"/>
      <name val="Arial Cyr"/>
      <family val="0"/>
    </font>
    <font>
      <b/>
      <sz val="16"/>
      <name val="Arial"/>
      <family val="2"/>
    </font>
    <font>
      <sz val="12"/>
      <name val="Liberation Serif"/>
      <family val="1"/>
    </font>
    <font>
      <b/>
      <u val="single"/>
      <sz val="12"/>
      <name val="Liberation Serif"/>
      <family val="1"/>
    </font>
    <font>
      <sz val="14"/>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9"/>
      <color rgb="FFFF0000"/>
      <name val="Times New Roman"/>
      <family val="1"/>
    </font>
    <font>
      <b/>
      <i/>
      <sz val="9"/>
      <color rgb="FFFF0000"/>
      <name val="Times New Roman"/>
      <family val="1"/>
    </font>
    <font>
      <b/>
      <sz val="8"/>
      <name val="Arial Cyr"/>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style="thin"/>
      <top>
        <color indexed="63"/>
      </top>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style="thin"/>
      <bottom>
        <color indexed="63"/>
      </bottom>
    </border>
    <border>
      <left style="thin"/>
      <right style="thin"/>
      <top style="medium"/>
      <bottom>
        <color indexed="63"/>
      </bottom>
    </border>
    <border>
      <left style="thin"/>
      <right style="medium"/>
      <top style="medium"/>
      <bottom style="thin"/>
    </border>
    <border>
      <left style="thin"/>
      <right>
        <color indexed="63"/>
      </right>
      <top style="medium"/>
      <bottom style="thin"/>
    </border>
    <border>
      <left>
        <color indexed="63"/>
      </left>
      <right>
        <color indexed="63"/>
      </right>
      <top style="thin"/>
      <bottom style="thin"/>
    </border>
    <border>
      <left style="thin"/>
      <right style="thin"/>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thin"/>
      <bottom style="medium"/>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border>
    <border>
      <left style="thin"/>
      <right style="medium"/>
      <top style="thin"/>
      <bottom/>
    </border>
    <border>
      <left style="thin"/>
      <right>
        <color indexed="63"/>
      </right>
      <top style="thin"/>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color indexed="63"/>
      </left>
      <right>
        <color indexed="63"/>
      </right>
      <top style="thin"/>
      <bottom>
        <color indexed="63"/>
      </bottom>
    </border>
    <border>
      <left style="thin"/>
      <right>
        <color indexed="63"/>
      </right>
      <top style="thin"/>
      <bottom style="thin"/>
    </border>
    <border>
      <left/>
      <right/>
      <top style="medium"/>
      <bottom style="mediu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thin"/>
      <top style="medium"/>
      <bottom/>
    </border>
    <border>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border>
    <border>
      <left style="medium"/>
      <right style="medium"/>
      <top style="medium"/>
      <bottom style="medium"/>
    </border>
    <border>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color indexed="63"/>
      </right>
      <top style="thin"/>
      <bottom style="medium"/>
    </border>
    <border>
      <left style="thin"/>
      <right style="medium"/>
      <top style="thin"/>
      <bottom style="medium"/>
    </border>
    <border>
      <left style="thin"/>
      <right style="medium"/>
      <top/>
      <bottom/>
    </border>
    <border>
      <left/>
      <right style="thin"/>
      <top style="medium"/>
      <bottom style="medium"/>
    </border>
    <border>
      <left style="medium"/>
      <right style="thin"/>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medium"/>
    </border>
    <border>
      <left style="medium"/>
      <right style="thin"/>
      <top style="thin"/>
      <bottom style="thin"/>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style="thin"/>
    </border>
    <border>
      <left>
        <color indexed="63"/>
      </left>
      <right style="medium"/>
      <top style="thin"/>
      <bottom>
        <color indexed="63"/>
      </bottom>
    </border>
    <border>
      <left style="medium"/>
      <right>
        <color indexed="63"/>
      </righ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style="thin"/>
    </border>
    <border>
      <left style="medium"/>
      <right style="thin"/>
      <top style="thin"/>
      <bottom>
        <color indexed="63"/>
      </bottom>
    </border>
    <border>
      <left>
        <color indexed="63"/>
      </left>
      <right style="thin"/>
      <top style="medium"/>
      <bottom>
        <color indexed="63"/>
      </bottom>
    </border>
    <border>
      <left style="medium"/>
      <right/>
      <top style="medium"/>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0" fontId="75"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5" fontId="31"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28" borderId="7" applyNumberFormat="0" applyAlignment="0" applyProtection="0"/>
    <xf numFmtId="0" fontId="81" fillId="0" borderId="0" applyNumberFormat="0" applyFill="0" applyBorder="0" applyAlignment="0" applyProtection="0"/>
    <xf numFmtId="0" fontId="82" fillId="29"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1"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87" fillId="32" borderId="0" applyNumberFormat="0" applyBorder="0" applyAlignment="0" applyProtection="0"/>
  </cellStyleXfs>
  <cellXfs count="79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6" fillId="0" borderId="0" xfId="0" applyNumberFormat="1" applyFont="1" applyBorder="1" applyAlignment="1">
      <alignment horizontal="left"/>
    </xf>
    <xf numFmtId="0" fontId="17" fillId="0" borderId="0" xfId="0" applyNumberFormat="1" applyFont="1" applyBorder="1" applyAlignment="1">
      <alignment horizontal="left"/>
    </xf>
    <xf numFmtId="0" fontId="12" fillId="0" borderId="18" xfId="0" applyNumberFormat="1" applyFont="1" applyBorder="1" applyAlignment="1">
      <alignment horizontal="center" vertical="top"/>
    </xf>
    <xf numFmtId="0" fontId="12" fillId="0" borderId="19" xfId="0" applyNumberFormat="1" applyFont="1" applyBorder="1" applyAlignment="1">
      <alignment horizontal="center" vertical="top"/>
    </xf>
    <xf numFmtId="49" fontId="1" fillId="0" borderId="18" xfId="0" applyNumberFormat="1" applyFont="1" applyBorder="1" applyAlignment="1">
      <alignment horizontal="center"/>
    </xf>
    <xf numFmtId="0" fontId="12" fillId="0" borderId="18" xfId="0" applyNumberFormat="1" applyFont="1" applyBorder="1" applyAlignment="1">
      <alignment horizontal="center"/>
    </xf>
    <xf numFmtId="49" fontId="13" fillId="0" borderId="18" xfId="0" applyNumberFormat="1" applyFont="1" applyBorder="1" applyAlignment="1">
      <alignment horizontal="center"/>
    </xf>
    <xf numFmtId="0" fontId="12" fillId="0" borderId="18" xfId="0" applyNumberFormat="1" applyFont="1" applyBorder="1" applyAlignment="1">
      <alignment horizontal="center" vertical="center"/>
    </xf>
    <xf numFmtId="0" fontId="12"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xf>
    <xf numFmtId="0" fontId="12" fillId="0" borderId="21" xfId="0" applyNumberFormat="1" applyFont="1" applyBorder="1" applyAlignment="1">
      <alignment horizontal="center" vertical="top"/>
    </xf>
    <xf numFmtId="0" fontId="12" fillId="0" borderId="22" xfId="0" applyNumberFormat="1" applyFont="1" applyBorder="1" applyAlignment="1">
      <alignment horizontal="center" vertical="top"/>
    </xf>
    <xf numFmtId="0" fontId="12" fillId="0" borderId="23" xfId="0" applyNumberFormat="1" applyFont="1" applyBorder="1" applyAlignment="1">
      <alignment horizontal="center" vertical="top"/>
    </xf>
    <xf numFmtId="0" fontId="12" fillId="0" borderId="24" xfId="0" applyNumberFormat="1" applyFont="1" applyBorder="1" applyAlignment="1">
      <alignment horizontal="center" vertical="top"/>
    </xf>
    <xf numFmtId="49" fontId="1" fillId="0" borderId="22" xfId="0" applyNumberFormat="1" applyFont="1" applyBorder="1" applyAlignment="1">
      <alignment horizontal="center" vertical="top"/>
    </xf>
    <xf numFmtId="0" fontId="23" fillId="0" borderId="18" xfId="0" applyNumberFormat="1" applyFont="1" applyBorder="1" applyAlignment="1">
      <alignment horizontal="center" vertical="top"/>
    </xf>
    <xf numFmtId="0" fontId="23" fillId="0" borderId="18" xfId="0" applyNumberFormat="1" applyFont="1" applyBorder="1" applyAlignment="1">
      <alignment horizontal="center"/>
    </xf>
    <xf numFmtId="0" fontId="23" fillId="0" borderId="21" xfId="0" applyNumberFormat="1" applyFont="1" applyBorder="1" applyAlignment="1">
      <alignment horizontal="center" vertical="top"/>
    </xf>
    <xf numFmtId="0" fontId="23" fillId="0" borderId="22" xfId="0" applyNumberFormat="1" applyFont="1" applyBorder="1" applyAlignment="1">
      <alignment horizontal="center" vertical="top"/>
    </xf>
    <xf numFmtId="0" fontId="25" fillId="0" borderId="0" xfId="58" applyFont="1" applyAlignment="1">
      <alignment horizontal="center" vertical="center" wrapText="1"/>
      <protection/>
    </xf>
    <xf numFmtId="0" fontId="25" fillId="0" borderId="0" xfId="58" applyFont="1" applyAlignment="1">
      <alignment vertical="center" wrapText="1"/>
      <protection/>
    </xf>
    <xf numFmtId="0" fontId="0" fillId="0" borderId="0" xfId="58" applyAlignment="1">
      <alignment horizontal="center" vertical="center" wrapText="1"/>
      <protection/>
    </xf>
    <xf numFmtId="0" fontId="26" fillId="0" borderId="0" xfId="58" applyFont="1" applyAlignment="1">
      <alignment horizontal="center" vertical="center" wrapText="1"/>
      <protection/>
    </xf>
    <xf numFmtId="4" fontId="25" fillId="0" borderId="0" xfId="58" applyNumberFormat="1" applyFont="1" applyAlignment="1">
      <alignment horizontal="center" vertical="center" wrapText="1"/>
      <protection/>
    </xf>
    <xf numFmtId="0" fontId="27" fillId="0" borderId="25" xfId="58" applyFont="1" applyBorder="1" applyAlignment="1">
      <alignment horizontal="center" vertical="center" wrapText="1"/>
      <protection/>
    </xf>
    <xf numFmtId="0" fontId="27" fillId="0" borderId="26" xfId="58" applyFont="1" applyBorder="1" applyAlignment="1">
      <alignment horizontal="center" vertical="center" wrapText="1"/>
      <protection/>
    </xf>
    <xf numFmtId="0" fontId="27" fillId="0" borderId="27" xfId="58" applyFont="1" applyBorder="1" applyAlignment="1">
      <alignment horizontal="center" vertical="center" wrapText="1"/>
      <protection/>
    </xf>
    <xf numFmtId="0" fontId="27" fillId="0" borderId="28" xfId="58" applyFont="1" applyBorder="1" applyAlignment="1">
      <alignment horizontal="center" vertical="center" wrapText="1"/>
      <protection/>
    </xf>
    <xf numFmtId="0" fontId="27" fillId="0" borderId="18" xfId="58" applyFont="1" applyBorder="1" applyAlignment="1">
      <alignment horizontal="center" vertical="center" wrapText="1"/>
      <protection/>
    </xf>
    <xf numFmtId="0" fontId="27" fillId="0" borderId="29" xfId="58" applyFont="1" applyBorder="1" applyAlignment="1">
      <alignment horizontal="center" vertical="center" wrapText="1"/>
      <protection/>
    </xf>
    <xf numFmtId="0" fontId="27" fillId="0" borderId="30" xfId="58" applyFont="1" applyBorder="1" applyAlignment="1">
      <alignment horizontal="center" vertical="center" wrapText="1"/>
      <protection/>
    </xf>
    <xf numFmtId="0" fontId="27" fillId="0" borderId="31" xfId="58" applyFont="1" applyBorder="1" applyAlignment="1">
      <alignment horizontal="center" vertical="center" wrapText="1"/>
      <protection/>
    </xf>
    <xf numFmtId="0" fontId="27" fillId="0" borderId="32" xfId="58" applyFont="1" applyBorder="1" applyAlignment="1">
      <alignment horizontal="center" vertical="center" wrapText="1"/>
      <protection/>
    </xf>
    <xf numFmtId="4" fontId="0" fillId="0" borderId="25" xfId="58" applyNumberFormat="1" applyFont="1" applyBorder="1" applyAlignment="1">
      <alignment horizontal="center" vertical="center" wrapText="1"/>
      <protection/>
    </xf>
    <xf numFmtId="0" fontId="0" fillId="0" borderId="20" xfId="58" applyBorder="1" applyAlignment="1">
      <alignment horizontal="center" vertical="center" wrapText="1"/>
      <protection/>
    </xf>
    <xf numFmtId="0" fontId="0" fillId="0" borderId="20" xfId="58" applyBorder="1" applyAlignment="1">
      <alignment vertical="center" wrapText="1"/>
      <protection/>
    </xf>
    <xf numFmtId="4" fontId="0" fillId="0" borderId="33" xfId="58" applyNumberFormat="1" applyFont="1" applyBorder="1" applyAlignment="1">
      <alignment horizontal="center" vertical="center" wrapText="1"/>
      <protection/>
    </xf>
    <xf numFmtId="4" fontId="0" fillId="0" borderId="34" xfId="58" applyNumberFormat="1" applyFont="1" applyBorder="1" applyAlignment="1">
      <alignment horizontal="center" vertical="center" wrapText="1"/>
      <protection/>
    </xf>
    <xf numFmtId="0" fontId="0" fillId="0" borderId="33" xfId="58" applyBorder="1" applyAlignment="1">
      <alignment horizontal="center" vertical="center" wrapText="1"/>
      <protection/>
    </xf>
    <xf numFmtId="4" fontId="0" fillId="0" borderId="35" xfId="58" applyNumberFormat="1" applyBorder="1" applyAlignment="1">
      <alignment horizontal="center" vertical="center" wrapText="1"/>
      <protection/>
    </xf>
    <xf numFmtId="4" fontId="0" fillId="0" borderId="20" xfId="58" applyNumberFormat="1" applyFont="1" applyBorder="1" applyAlignment="1">
      <alignment horizontal="center" vertical="center" wrapText="1"/>
      <protection/>
    </xf>
    <xf numFmtId="0" fontId="0" fillId="0" borderId="36" xfId="58" applyBorder="1" applyAlignment="1">
      <alignment horizontal="center" vertical="center" wrapText="1"/>
      <protection/>
    </xf>
    <xf numFmtId="4" fontId="0" fillId="0" borderId="23" xfId="58" applyNumberFormat="1"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4" xfId="58" applyBorder="1" applyAlignment="1">
      <alignment vertical="center" wrapText="1"/>
      <protection/>
    </xf>
    <xf numFmtId="4" fontId="0" fillId="0" borderId="37" xfId="58" applyNumberFormat="1" applyFont="1" applyFill="1" applyBorder="1" applyAlignment="1">
      <alignment horizontal="center" vertical="center" wrapText="1"/>
      <protection/>
    </xf>
    <xf numFmtId="4" fontId="0" fillId="0" borderId="38" xfId="58" applyNumberFormat="1" applyFont="1" applyFill="1" applyBorder="1" applyAlignment="1">
      <alignment horizontal="center" vertical="center" wrapText="1"/>
      <protection/>
    </xf>
    <xf numFmtId="4" fontId="0" fillId="0" borderId="39" xfId="58" applyNumberFormat="1" applyBorder="1" applyAlignment="1">
      <alignment horizontal="center" vertical="center" wrapText="1"/>
      <protection/>
    </xf>
    <xf numFmtId="4" fontId="0" fillId="0" borderId="28" xfId="58" applyNumberFormat="1" applyBorder="1" applyAlignment="1">
      <alignment horizontal="center" vertical="center" wrapText="1"/>
      <protection/>
    </xf>
    <xf numFmtId="4" fontId="0" fillId="0" borderId="18" xfId="58" applyNumberFormat="1" applyFont="1" applyFill="1" applyBorder="1" applyAlignment="1">
      <alignment horizontal="center" vertical="center" wrapText="1"/>
      <protection/>
    </xf>
    <xf numFmtId="4" fontId="0" fillId="0" borderId="37" xfId="58" applyNumberFormat="1" applyBorder="1" applyAlignment="1">
      <alignment horizontal="center" vertical="center" wrapText="1"/>
      <protection/>
    </xf>
    <xf numFmtId="4" fontId="0" fillId="0" borderId="29" xfId="58" applyNumberFormat="1" applyFont="1" applyBorder="1" applyAlignment="1">
      <alignment horizontal="center" vertical="center" wrapText="1"/>
      <protection/>
    </xf>
    <xf numFmtId="4" fontId="0" fillId="0" borderId="31" xfId="58" applyNumberFormat="1" applyFont="1" applyBorder="1" applyAlignment="1">
      <alignment horizontal="center" vertical="center" wrapText="1"/>
      <protection/>
    </xf>
    <xf numFmtId="0" fontId="0" fillId="16" borderId="40" xfId="58" applyFont="1" applyFill="1" applyBorder="1" applyAlignment="1">
      <alignment horizontal="center" vertical="center" wrapText="1"/>
      <protection/>
    </xf>
    <xf numFmtId="0" fontId="27" fillId="16" borderId="41" xfId="58" applyFont="1" applyFill="1" applyBorder="1" applyAlignment="1">
      <alignment vertical="center" wrapText="1"/>
      <protection/>
    </xf>
    <xf numFmtId="4" fontId="27" fillId="16" borderId="42" xfId="58" applyNumberFormat="1" applyFont="1" applyFill="1" applyBorder="1" applyAlignment="1">
      <alignment horizontal="center" vertical="center" wrapText="1"/>
      <protection/>
    </xf>
    <xf numFmtId="4" fontId="27" fillId="16" borderId="43" xfId="58" applyNumberFormat="1" applyFont="1" applyFill="1" applyBorder="1" applyAlignment="1">
      <alignment horizontal="center" vertical="center" wrapText="1"/>
      <protection/>
    </xf>
    <xf numFmtId="4" fontId="0" fillId="0" borderId="44" xfId="58" applyNumberFormat="1" applyBorder="1" applyAlignment="1">
      <alignment horizontal="center" vertical="center" wrapText="1"/>
      <protection/>
    </xf>
    <xf numFmtId="4" fontId="27" fillId="33" borderId="24" xfId="58" applyNumberFormat="1" applyFont="1" applyFill="1" applyBorder="1" applyAlignment="1">
      <alignment horizontal="center" vertical="center" wrapText="1"/>
      <protection/>
    </xf>
    <xf numFmtId="0" fontId="0" fillId="0" borderId="20" xfId="58" applyBorder="1" applyAlignment="1">
      <alignment horizontal="left" vertical="center" wrapText="1"/>
      <protection/>
    </xf>
    <xf numFmtId="4" fontId="0" fillId="0" borderId="33" xfId="58" applyNumberFormat="1" applyBorder="1" applyAlignment="1">
      <alignment horizontal="center" vertical="center" wrapText="1"/>
      <protection/>
    </xf>
    <xf numFmtId="0" fontId="0" fillId="0" borderId="18" xfId="58" applyBorder="1" applyAlignment="1">
      <alignment horizontal="center" vertical="center" wrapText="1"/>
      <protection/>
    </xf>
    <xf numFmtId="4" fontId="29" fillId="0" borderId="39" xfId="58" applyNumberFormat="1" applyFont="1" applyFill="1" applyBorder="1" applyAlignment="1">
      <alignment horizontal="center" vertical="center" wrapText="1"/>
      <protection/>
    </xf>
    <xf numFmtId="4" fontId="29" fillId="0" borderId="45" xfId="58" applyNumberFormat="1" applyFont="1" applyFill="1" applyBorder="1" applyAlignment="1">
      <alignment horizontal="center" vertical="center" wrapText="1"/>
      <protection/>
    </xf>
    <xf numFmtId="4" fontId="0" fillId="0" borderId="39" xfId="58" applyNumberFormat="1" applyFont="1" applyFill="1" applyBorder="1" applyAlignment="1">
      <alignment horizontal="center" vertical="center" wrapText="1"/>
      <protection/>
    </xf>
    <xf numFmtId="4" fontId="0" fillId="0" borderId="45" xfId="58" applyNumberFormat="1" applyFont="1" applyFill="1" applyBorder="1" applyAlignment="1">
      <alignment horizontal="center" vertical="center" wrapText="1"/>
      <protection/>
    </xf>
    <xf numFmtId="0" fontId="0" fillId="16" borderId="40" xfId="58" applyFill="1" applyBorder="1" applyAlignment="1">
      <alignment horizontal="center" vertical="center" wrapText="1"/>
      <protection/>
    </xf>
    <xf numFmtId="4" fontId="27" fillId="16" borderId="46" xfId="58" applyNumberFormat="1" applyFont="1" applyFill="1" applyBorder="1" applyAlignment="1">
      <alignment horizontal="center" vertical="center" wrapText="1"/>
      <protection/>
    </xf>
    <xf numFmtId="0" fontId="0" fillId="0" borderId="18" xfId="58" applyBorder="1" applyAlignment="1">
      <alignment horizontal="left" vertical="center" wrapText="1"/>
      <protection/>
    </xf>
    <xf numFmtId="4" fontId="0" fillId="0" borderId="20" xfId="58" applyNumberFormat="1" applyFont="1" applyFill="1" applyBorder="1" applyAlignment="1">
      <alignment horizontal="center" vertical="center" wrapText="1"/>
      <protection/>
    </xf>
    <xf numFmtId="4" fontId="0" fillId="0" borderId="23" xfId="58" applyNumberFormat="1" applyFont="1" applyFill="1" applyBorder="1" applyAlignment="1">
      <alignment horizontal="center" vertical="center" wrapText="1"/>
      <protection/>
    </xf>
    <xf numFmtId="4" fontId="0" fillId="0" borderId="34" xfId="58" applyNumberFormat="1" applyFont="1" applyFill="1" applyBorder="1" applyAlignment="1">
      <alignment horizontal="center" vertical="center" wrapText="1"/>
      <protection/>
    </xf>
    <xf numFmtId="0" fontId="0" fillId="0" borderId="20" xfId="58" applyFont="1" applyBorder="1" applyAlignment="1">
      <alignment vertical="center" wrapText="1"/>
      <protection/>
    </xf>
    <xf numFmtId="4" fontId="0" fillId="0" borderId="33" xfId="58" applyNumberFormat="1" applyFont="1" applyFill="1" applyBorder="1" applyAlignment="1">
      <alignment horizontal="center" vertical="center" wrapText="1"/>
      <protection/>
    </xf>
    <xf numFmtId="0" fontId="0" fillId="0" borderId="24" xfId="58" applyBorder="1" applyAlignment="1">
      <alignment horizontal="center" vertical="center" wrapText="1"/>
      <protection/>
    </xf>
    <xf numFmtId="0" fontId="28" fillId="0" borderId="18" xfId="58" applyFont="1" applyBorder="1" applyAlignment="1">
      <alignment horizontal="center" vertical="center" wrapText="1"/>
      <protection/>
    </xf>
    <xf numFmtId="4" fontId="0" fillId="0" borderId="18" xfId="58" applyNumberFormat="1" applyFont="1" applyBorder="1" applyAlignment="1">
      <alignment horizontal="center" vertical="center" wrapText="1"/>
      <protection/>
    </xf>
    <xf numFmtId="4" fontId="0" fillId="0" borderId="47" xfId="58" applyNumberFormat="1" applyFont="1" applyBorder="1" applyAlignment="1">
      <alignment horizontal="center" vertical="center" wrapText="1"/>
      <protection/>
    </xf>
    <xf numFmtId="0" fontId="0" fillId="34" borderId="29" xfId="58" applyFont="1" applyFill="1" applyBorder="1" applyAlignment="1">
      <alignment vertical="center" wrapText="1"/>
      <protection/>
    </xf>
    <xf numFmtId="4" fontId="27" fillId="34" borderId="48" xfId="58" applyNumberFormat="1" applyFont="1" applyFill="1" applyBorder="1" applyAlignment="1">
      <alignment horizontal="center" vertical="center" wrapText="1"/>
      <protection/>
    </xf>
    <xf numFmtId="4" fontId="27" fillId="34" borderId="49" xfId="58" applyNumberFormat="1" applyFont="1" applyFill="1" applyBorder="1" applyAlignment="1">
      <alignment horizontal="center" vertical="center" wrapText="1"/>
      <protection/>
    </xf>
    <xf numFmtId="4" fontId="27" fillId="34" borderId="31" xfId="58" applyNumberFormat="1" applyFont="1" applyFill="1" applyBorder="1" applyAlignment="1">
      <alignment horizontal="center" vertical="center" wrapText="1"/>
      <protection/>
    </xf>
    <xf numFmtId="0" fontId="28" fillId="0" borderId="24" xfId="58" applyFont="1" applyBorder="1" applyAlignment="1">
      <alignment horizontal="center" vertical="center" wrapText="1"/>
      <protection/>
    </xf>
    <xf numFmtId="0" fontId="0" fillId="16" borderId="50" xfId="58" applyFont="1" applyFill="1" applyBorder="1" applyAlignment="1">
      <alignment horizontal="center" vertical="center" wrapText="1"/>
      <protection/>
    </xf>
    <xf numFmtId="0" fontId="27" fillId="16" borderId="25" xfId="58" applyFont="1" applyFill="1" applyBorder="1" applyAlignment="1">
      <alignment vertical="center" wrapText="1"/>
      <protection/>
    </xf>
    <xf numFmtId="4" fontId="27" fillId="16" borderId="51" xfId="58" applyNumberFormat="1" applyFont="1" applyFill="1" applyBorder="1" applyAlignment="1">
      <alignment horizontal="center" vertical="center" wrapText="1"/>
      <protection/>
    </xf>
    <xf numFmtId="4" fontId="27" fillId="16" borderId="52" xfId="58" applyNumberFormat="1" applyFont="1" applyFill="1" applyBorder="1" applyAlignment="1">
      <alignment horizontal="center" vertical="center" wrapText="1"/>
      <protection/>
    </xf>
    <xf numFmtId="4" fontId="27" fillId="16" borderId="53" xfId="58" applyNumberFormat="1" applyFont="1" applyFill="1" applyBorder="1" applyAlignment="1">
      <alignment horizontal="center" vertical="center" wrapText="1"/>
      <protection/>
    </xf>
    <xf numFmtId="4" fontId="27" fillId="16" borderId="54" xfId="58" applyNumberFormat="1" applyFont="1" applyFill="1" applyBorder="1" applyAlignment="1">
      <alignment horizontal="center" vertical="center" wrapText="1"/>
      <protection/>
    </xf>
    <xf numFmtId="0" fontId="0" fillId="0" borderId="55" xfId="58" applyBorder="1" applyAlignment="1">
      <alignment horizontal="center" vertical="center" wrapText="1"/>
      <protection/>
    </xf>
    <xf numFmtId="0" fontId="28" fillId="35" borderId="40" xfId="58" applyFont="1" applyFill="1" applyBorder="1" applyAlignment="1">
      <alignment horizontal="center" vertical="center" wrapText="1"/>
      <protection/>
    </xf>
    <xf numFmtId="0" fontId="28" fillId="35" borderId="41" xfId="58" applyFont="1" applyFill="1" applyBorder="1" applyAlignment="1">
      <alignment horizontal="center" vertical="center" wrapText="1"/>
      <protection/>
    </xf>
    <xf numFmtId="4" fontId="28" fillId="35" borderId="41" xfId="58" applyNumberFormat="1" applyFont="1" applyFill="1" applyBorder="1" applyAlignment="1">
      <alignment horizontal="center" vertical="center" wrapText="1"/>
      <protection/>
    </xf>
    <xf numFmtId="0" fontId="27" fillId="35" borderId="41" xfId="58" applyFont="1" applyFill="1" applyBorder="1" applyAlignment="1">
      <alignment horizontal="center" vertical="center" wrapText="1"/>
      <protection/>
    </xf>
    <xf numFmtId="4" fontId="27" fillId="35" borderId="41" xfId="58" applyNumberFormat="1" applyFont="1" applyFill="1" applyBorder="1" applyAlignment="1">
      <alignment vertical="center" wrapText="1"/>
      <protection/>
    </xf>
    <xf numFmtId="4" fontId="27" fillId="35" borderId="56" xfId="58" applyNumberFormat="1" applyFont="1" applyFill="1" applyBorder="1" applyAlignment="1">
      <alignment horizontal="center" vertical="center" wrapText="1"/>
      <protection/>
    </xf>
    <xf numFmtId="4" fontId="27" fillId="35" borderId="46" xfId="58" applyNumberFormat="1" applyFont="1" applyFill="1" applyBorder="1" applyAlignment="1">
      <alignment horizontal="center" vertical="center" wrapText="1"/>
      <protection/>
    </xf>
    <xf numFmtId="4" fontId="27" fillId="35" borderId="43" xfId="58" applyNumberFormat="1" applyFont="1" applyFill="1" applyBorder="1" applyAlignment="1">
      <alignment horizontal="center" vertical="center" wrapText="1"/>
      <protection/>
    </xf>
    <xf numFmtId="4" fontId="27" fillId="35" borderId="42" xfId="58" applyNumberFormat="1" applyFont="1" applyFill="1" applyBorder="1" applyAlignment="1">
      <alignment horizontal="center" vertical="center" wrapText="1"/>
      <protection/>
    </xf>
    <xf numFmtId="4" fontId="0" fillId="0" borderId="57" xfId="58" applyNumberFormat="1" applyFont="1" applyFill="1" applyBorder="1" applyAlignment="1">
      <alignment horizontal="center" vertical="center" wrapText="1"/>
      <protection/>
    </xf>
    <xf numFmtId="4" fontId="0" fillId="0" borderId="35" xfId="58" applyNumberFormat="1" applyFont="1" applyFill="1" applyBorder="1" applyAlignment="1">
      <alignment horizontal="center" vertical="center" wrapText="1"/>
      <protection/>
    </xf>
    <xf numFmtId="0" fontId="0" fillId="0" borderId="23" xfId="58" applyBorder="1">
      <alignment/>
      <protection/>
    </xf>
    <xf numFmtId="0" fontId="0" fillId="0" borderId="18" xfId="58" applyBorder="1" applyAlignment="1">
      <alignment vertical="center" wrapText="1"/>
      <protection/>
    </xf>
    <xf numFmtId="4" fontId="0" fillId="0" borderId="58" xfId="58" applyNumberFormat="1" applyFont="1" applyFill="1" applyBorder="1" applyAlignment="1">
      <alignment horizontal="center" vertical="center" wrapText="1"/>
      <protection/>
    </xf>
    <xf numFmtId="4" fontId="0" fillId="0" borderId="28" xfId="58" applyNumberFormat="1" applyFont="1" applyFill="1" applyBorder="1" applyAlignment="1">
      <alignment horizontal="center" vertical="center" wrapText="1"/>
      <protection/>
    </xf>
    <xf numFmtId="0" fontId="0" fillId="0" borderId="39" xfId="58" applyBorder="1" applyAlignment="1">
      <alignment horizontal="center" vertical="center" wrapText="1"/>
      <protection/>
    </xf>
    <xf numFmtId="0" fontId="0" fillId="0" borderId="29" xfId="58" applyBorder="1">
      <alignment/>
      <protection/>
    </xf>
    <xf numFmtId="0" fontId="0" fillId="33" borderId="22" xfId="58" applyFont="1" applyFill="1" applyBorder="1" applyAlignment="1">
      <alignment horizontal="center" vertical="center" wrapText="1"/>
      <protection/>
    </xf>
    <xf numFmtId="0" fontId="27" fillId="33" borderId="22" xfId="58" applyFont="1" applyFill="1" applyBorder="1" applyAlignment="1">
      <alignment vertical="center" wrapText="1"/>
      <protection/>
    </xf>
    <xf numFmtId="4" fontId="27" fillId="33" borderId="59" xfId="58" applyNumberFormat="1" applyFont="1" applyFill="1" applyBorder="1" applyAlignment="1">
      <alignment horizontal="center" vertical="center" wrapText="1"/>
      <protection/>
    </xf>
    <xf numFmtId="4" fontId="27" fillId="33" borderId="60" xfId="58" applyNumberFormat="1" applyFont="1" applyFill="1" applyBorder="1" applyAlignment="1">
      <alignment horizontal="center" vertical="center" wrapText="1"/>
      <protection/>
    </xf>
    <xf numFmtId="0" fontId="0" fillId="0" borderId="25" xfId="58" applyBorder="1" applyAlignment="1">
      <alignment horizontal="center" vertical="center" wrapText="1"/>
      <protection/>
    </xf>
    <xf numFmtId="0" fontId="0" fillId="0" borderId="25" xfId="58" applyBorder="1" applyAlignment="1">
      <alignment vertical="center" wrapText="1"/>
      <protection/>
    </xf>
    <xf numFmtId="4" fontId="0" fillId="0" borderId="26" xfId="58" applyNumberFormat="1" applyFont="1" applyFill="1" applyBorder="1" applyAlignment="1">
      <alignment horizontal="center" vertical="center" wrapText="1"/>
      <protection/>
    </xf>
    <xf numFmtId="4" fontId="0" fillId="0" borderId="27" xfId="58" applyNumberFormat="1" applyFont="1" applyFill="1" applyBorder="1" applyAlignment="1">
      <alignment horizontal="center" vertical="center" wrapText="1"/>
      <protection/>
    </xf>
    <xf numFmtId="0" fontId="0" fillId="0" borderId="23" xfId="58" applyBorder="1" applyAlignment="1">
      <alignment horizontal="center" vertical="center" wrapText="1"/>
      <protection/>
    </xf>
    <xf numFmtId="0" fontId="0" fillId="0" borderId="37" xfId="58" applyBorder="1" applyAlignment="1">
      <alignment horizontal="center" vertical="center" wrapText="1"/>
      <protection/>
    </xf>
    <xf numFmtId="4" fontId="0" fillId="0" borderId="24" xfId="58" applyNumberFormat="1" applyFont="1" applyFill="1" applyBorder="1" applyAlignment="1">
      <alignment horizontal="center" vertical="center" wrapText="1"/>
      <protection/>
    </xf>
    <xf numFmtId="0" fontId="27" fillId="16" borderId="42" xfId="58" applyFont="1" applyFill="1" applyBorder="1" applyAlignment="1">
      <alignment horizontal="center" vertical="center" wrapText="1"/>
      <protection/>
    </xf>
    <xf numFmtId="0" fontId="0" fillId="16" borderId="22" xfId="58" applyFont="1" applyFill="1" applyBorder="1" applyAlignment="1">
      <alignment horizontal="center" vertical="center" wrapText="1"/>
      <protection/>
    </xf>
    <xf numFmtId="0" fontId="27" fillId="16" borderId="22" xfId="58" applyFont="1" applyFill="1" applyBorder="1" applyAlignment="1">
      <alignment vertical="center" wrapText="1"/>
      <protection/>
    </xf>
    <xf numFmtId="4" fontId="27" fillId="16" borderId="61" xfId="58" applyNumberFormat="1" applyFont="1" applyFill="1" applyBorder="1" applyAlignment="1">
      <alignment horizontal="center" vertical="center" wrapText="1"/>
      <protection/>
    </xf>
    <xf numFmtId="4" fontId="27" fillId="16" borderId="32" xfId="58" applyNumberFormat="1" applyFont="1" applyFill="1" applyBorder="1" applyAlignment="1">
      <alignment horizontal="center" vertical="center" wrapText="1"/>
      <protection/>
    </xf>
    <xf numFmtId="0" fontId="0" fillId="16" borderId="37" xfId="58" applyFill="1" applyBorder="1" applyAlignment="1">
      <alignment horizontal="center" vertical="center" wrapText="1"/>
      <protection/>
    </xf>
    <xf numFmtId="0" fontId="28" fillId="0" borderId="25" xfId="58" applyFont="1" applyBorder="1" applyAlignment="1">
      <alignment vertical="center" wrapText="1"/>
      <protection/>
    </xf>
    <xf numFmtId="4" fontId="27" fillId="35" borderId="55" xfId="58" applyNumberFormat="1" applyFont="1" applyFill="1" applyBorder="1" applyAlignment="1">
      <alignment horizontal="center" vertical="center" wrapText="1"/>
      <protection/>
    </xf>
    <xf numFmtId="4" fontId="27" fillId="25" borderId="46" xfId="58" applyNumberFormat="1" applyFont="1" applyFill="1" applyBorder="1" applyAlignment="1">
      <alignment horizontal="center" vertical="center" wrapText="1"/>
      <protection/>
    </xf>
    <xf numFmtId="4" fontId="27" fillId="25" borderId="42" xfId="58" applyNumberFormat="1" applyFont="1" applyFill="1" applyBorder="1" applyAlignment="1">
      <alignment horizontal="center" vertical="center" wrapText="1"/>
      <protection/>
    </xf>
    <xf numFmtId="0" fontId="0" fillId="0" borderId="21" xfId="58" applyBorder="1" applyAlignment="1">
      <alignment horizontal="center" vertical="center" wrapText="1"/>
      <protection/>
    </xf>
    <xf numFmtId="0" fontId="0" fillId="0" borderId="21" xfId="58" applyBorder="1" applyAlignment="1">
      <alignment vertical="center" wrapText="1"/>
      <protection/>
    </xf>
    <xf numFmtId="0" fontId="0" fillId="0" borderId="24" xfId="58" applyFont="1" applyBorder="1" applyAlignment="1">
      <alignment vertical="center" wrapText="1"/>
      <protection/>
    </xf>
    <xf numFmtId="0" fontId="30" fillId="16" borderId="55" xfId="58" applyFont="1" applyFill="1" applyBorder="1" applyAlignment="1">
      <alignment horizontal="center" vertical="center" wrapText="1"/>
      <protection/>
    </xf>
    <xf numFmtId="0" fontId="0" fillId="34" borderId="23" xfId="58" applyFont="1" applyFill="1" applyBorder="1" applyAlignment="1">
      <alignment horizontal="center" vertical="center" wrapText="1"/>
      <protection/>
    </xf>
    <xf numFmtId="4" fontId="27" fillId="34" borderId="23" xfId="58" applyNumberFormat="1" applyFont="1" applyFill="1" applyBorder="1" applyAlignment="1">
      <alignment horizontal="center" vertical="center" wrapText="1"/>
      <protection/>
    </xf>
    <xf numFmtId="0" fontId="30" fillId="34" borderId="62" xfId="58" applyFont="1" applyFill="1" applyBorder="1" applyAlignment="1">
      <alignment horizontal="center" vertical="center" wrapText="1"/>
      <protection/>
    </xf>
    <xf numFmtId="0" fontId="28" fillId="35" borderId="55" xfId="58" applyFont="1" applyFill="1" applyBorder="1" applyAlignment="1">
      <alignment horizontal="center" vertical="center" wrapText="1"/>
      <protection/>
    </xf>
    <xf numFmtId="0" fontId="28" fillId="35" borderId="63" xfId="58" applyFont="1" applyFill="1" applyBorder="1" applyAlignment="1">
      <alignment horizontal="center" vertical="center" wrapText="1"/>
      <protection/>
    </xf>
    <xf numFmtId="0" fontId="28" fillId="35" borderId="43" xfId="58" applyFont="1" applyFill="1" applyBorder="1" applyAlignment="1">
      <alignment horizontal="center" vertical="center" wrapText="1"/>
      <protection/>
    </xf>
    <xf numFmtId="0" fontId="27" fillId="35" borderId="64" xfId="58" applyFont="1" applyFill="1" applyBorder="1" applyAlignment="1">
      <alignment horizontal="center" vertical="center" wrapText="1"/>
      <protection/>
    </xf>
    <xf numFmtId="4" fontId="27" fillId="35" borderId="29" xfId="58" applyNumberFormat="1" applyFont="1" applyFill="1" applyBorder="1" applyAlignment="1">
      <alignment vertical="center" wrapText="1"/>
      <protection/>
    </xf>
    <xf numFmtId="4" fontId="27" fillId="35" borderId="48" xfId="58" applyNumberFormat="1" applyFont="1" applyFill="1" applyBorder="1" applyAlignment="1">
      <alignment horizontal="center" vertical="center" wrapText="1"/>
      <protection/>
    </xf>
    <xf numFmtId="4" fontId="27" fillId="35" borderId="49" xfId="58" applyNumberFormat="1" applyFont="1" applyFill="1" applyBorder="1" applyAlignment="1">
      <alignment horizontal="center" vertical="center" wrapText="1"/>
      <protection/>
    </xf>
    <xf numFmtId="4" fontId="27" fillId="35" borderId="31" xfId="58" applyNumberFormat="1" applyFont="1" applyFill="1" applyBorder="1" applyAlignment="1">
      <alignment horizontal="center" vertical="center" wrapText="1"/>
      <protection/>
    </xf>
    <xf numFmtId="0" fontId="27" fillId="35" borderId="30" xfId="58" applyFont="1" applyFill="1" applyBorder="1" applyAlignment="1">
      <alignment horizontal="center" vertical="center" wrapText="1"/>
      <protection/>
    </xf>
    <xf numFmtId="4" fontId="27" fillId="25" borderId="49" xfId="58" applyNumberFormat="1" applyFont="1" applyFill="1" applyBorder="1" applyAlignment="1">
      <alignment horizontal="center" vertical="center" wrapText="1"/>
      <protection/>
    </xf>
    <xf numFmtId="4" fontId="27" fillId="25" borderId="30" xfId="58" applyNumberFormat="1" applyFont="1" applyFill="1" applyBorder="1" applyAlignment="1">
      <alignment horizontal="center" vertical="center" wrapText="1"/>
      <protection/>
    </xf>
    <xf numFmtId="0" fontId="27" fillId="36" borderId="46" xfId="58" applyFont="1" applyFill="1" applyBorder="1" applyAlignment="1">
      <alignment horizontal="center" vertical="center" wrapText="1"/>
      <protection/>
    </xf>
    <xf numFmtId="4" fontId="27" fillId="36" borderId="63" xfId="58" applyNumberFormat="1" applyFont="1" applyFill="1" applyBorder="1" applyAlignment="1">
      <alignment horizontal="center" vertical="center" wrapText="1"/>
      <protection/>
    </xf>
    <xf numFmtId="4" fontId="27" fillId="36" borderId="46" xfId="58" applyNumberFormat="1" applyFont="1" applyFill="1" applyBorder="1" applyAlignment="1">
      <alignment horizontal="center" vertical="center" wrapText="1"/>
      <protection/>
    </xf>
    <xf numFmtId="4" fontId="27" fillId="36" borderId="42" xfId="58" applyNumberFormat="1" applyFont="1" applyFill="1" applyBorder="1" applyAlignment="1">
      <alignment horizontal="center" vertical="center" wrapText="1"/>
      <protection/>
    </xf>
    <xf numFmtId="4" fontId="27" fillId="36" borderId="43" xfId="58" applyNumberFormat="1" applyFont="1" applyFill="1" applyBorder="1" applyAlignment="1">
      <alignment horizontal="center" vertical="center" wrapText="1"/>
      <protection/>
    </xf>
    <xf numFmtId="4" fontId="27" fillId="36" borderId="65" xfId="58" applyNumberFormat="1" applyFont="1" applyFill="1" applyBorder="1" applyAlignment="1">
      <alignment horizontal="center" vertical="center" wrapText="1"/>
      <protection/>
    </xf>
    <xf numFmtId="4" fontId="27" fillId="36" borderId="20" xfId="58" applyNumberFormat="1" applyFont="1" applyFill="1" applyBorder="1" applyAlignment="1">
      <alignment horizontal="center" vertical="center" wrapText="1"/>
      <protection/>
    </xf>
    <xf numFmtId="0" fontId="27" fillId="37" borderId="0" xfId="58" applyFont="1" applyFill="1" applyBorder="1" applyAlignment="1">
      <alignment horizontal="center" vertical="center" wrapText="1"/>
      <protection/>
    </xf>
    <xf numFmtId="4" fontId="27" fillId="37" borderId="0" xfId="58" applyNumberFormat="1" applyFont="1" applyFill="1" applyBorder="1" applyAlignment="1">
      <alignment horizontal="center" vertical="center" wrapText="1"/>
      <protection/>
    </xf>
    <xf numFmtId="0" fontId="0" fillId="37" borderId="0" xfId="58" applyFill="1" applyBorder="1" applyAlignment="1">
      <alignment horizontal="center" vertical="center" wrapText="1"/>
      <protection/>
    </xf>
    <xf numFmtId="4" fontId="0" fillId="0" borderId="0" xfId="58" applyNumberFormat="1" applyBorder="1" applyAlignment="1">
      <alignment horizontal="center" vertical="center" wrapText="1"/>
      <protection/>
    </xf>
    <xf numFmtId="4" fontId="27" fillId="34" borderId="0" xfId="58" applyNumberFormat="1" applyFont="1" applyFill="1" applyBorder="1" applyAlignment="1">
      <alignment horizontal="center" vertical="center" wrapText="1"/>
      <protection/>
    </xf>
    <xf numFmtId="0" fontId="27" fillId="37" borderId="18" xfId="58" applyFont="1" applyFill="1" applyBorder="1" applyAlignment="1">
      <alignment horizontal="center" vertical="center" wrapText="1"/>
      <protection/>
    </xf>
    <xf numFmtId="4" fontId="27" fillId="37" borderId="18" xfId="58" applyNumberFormat="1" applyFont="1" applyFill="1" applyBorder="1" applyAlignment="1">
      <alignment horizontal="center" vertical="center" wrapText="1"/>
      <protection/>
    </xf>
    <xf numFmtId="4" fontId="0" fillId="37" borderId="0" xfId="58" applyNumberFormat="1" applyFill="1" applyBorder="1" applyAlignment="1">
      <alignment horizontal="center" vertical="center" wrapText="1"/>
      <protection/>
    </xf>
    <xf numFmtId="0" fontId="27" fillId="0" borderId="0" xfId="58" applyFont="1" applyBorder="1" applyAlignment="1">
      <alignment horizontal="center" vertical="center" wrapText="1"/>
      <protection/>
    </xf>
    <xf numFmtId="4" fontId="27" fillId="0" borderId="18" xfId="58" applyNumberFormat="1" applyFont="1" applyBorder="1" applyAlignment="1">
      <alignment horizontal="center" vertical="center" wrapText="1"/>
      <protection/>
    </xf>
    <xf numFmtId="4" fontId="27" fillId="0" borderId="0" xfId="58" applyNumberFormat="1" applyFont="1" applyBorder="1" applyAlignment="1">
      <alignment horizontal="center" vertical="center" wrapText="1"/>
      <protection/>
    </xf>
    <xf numFmtId="4" fontId="88" fillId="0" borderId="0" xfId="58" applyNumberFormat="1" applyFont="1" applyBorder="1" applyAlignment="1">
      <alignment horizontal="center" vertical="center" wrapText="1"/>
      <protection/>
    </xf>
    <xf numFmtId="0" fontId="0" fillId="0" borderId="0" xfId="58" applyBorder="1" applyAlignment="1">
      <alignment horizontal="center" vertical="center" wrapText="1"/>
      <protection/>
    </xf>
    <xf numFmtId="174" fontId="27" fillId="0" borderId="0" xfId="58" applyNumberFormat="1" applyFont="1" applyBorder="1" applyAlignment="1">
      <alignment horizontal="center" vertical="center" wrapText="1"/>
      <protection/>
    </xf>
    <xf numFmtId="174" fontId="27" fillId="34" borderId="0" xfId="58" applyNumberFormat="1" applyFont="1" applyFill="1" applyBorder="1" applyAlignment="1">
      <alignment horizontal="center" vertical="center" wrapText="1"/>
      <protection/>
    </xf>
    <xf numFmtId="0" fontId="0" fillId="0" borderId="0" xfId="58" applyFont="1" applyAlignment="1">
      <alignment horizontal="center" vertical="center" wrapText="1"/>
      <protection/>
    </xf>
    <xf numFmtId="4" fontId="0" fillId="0" borderId="0" xfId="58" applyNumberFormat="1" applyAlignment="1">
      <alignment horizontal="center" vertical="center" wrapText="1"/>
      <protection/>
    </xf>
    <xf numFmtId="0" fontId="0" fillId="0" borderId="24" xfId="58" applyFont="1" applyBorder="1" applyAlignment="1">
      <alignment vertical="center" wrapText="1"/>
      <protection/>
    </xf>
    <xf numFmtId="0" fontId="31" fillId="0" borderId="0" xfId="54">
      <alignment/>
      <protection/>
    </xf>
    <xf numFmtId="0" fontId="34" fillId="0" borderId="0" xfId="56" applyFont="1" applyBorder="1" applyAlignment="1">
      <alignment horizontal="center" vertical="center" wrapText="1"/>
      <protection/>
    </xf>
    <xf numFmtId="0" fontId="35" fillId="0" borderId="18" xfId="55" applyFont="1" applyBorder="1" applyAlignment="1">
      <alignment horizontal="center" vertical="center" wrapText="1"/>
      <protection/>
    </xf>
    <xf numFmtId="4" fontId="35" fillId="0" borderId="18" xfId="55" applyNumberFormat="1" applyFont="1" applyBorder="1" applyAlignment="1">
      <alignment horizontal="center" vertical="center" wrapText="1"/>
      <protection/>
    </xf>
    <xf numFmtId="0" fontId="33" fillId="0" borderId="18" xfId="55" applyFont="1" applyBorder="1" applyAlignment="1">
      <alignment horizontal="left" vertical="center" wrapText="1"/>
      <protection/>
    </xf>
    <xf numFmtId="0" fontId="33" fillId="0" borderId="18" xfId="55" applyFont="1" applyBorder="1" applyAlignment="1">
      <alignment vertical="center" wrapText="1"/>
      <protection/>
    </xf>
    <xf numFmtId="4" fontId="36" fillId="0" borderId="18" xfId="55" applyNumberFormat="1" applyFont="1" applyFill="1" applyBorder="1" applyAlignment="1">
      <alignment horizontal="center" vertical="center" wrapText="1"/>
      <protection/>
    </xf>
    <xf numFmtId="0" fontId="36" fillId="37" borderId="0" xfId="55" applyFont="1" applyFill="1" applyBorder="1" applyAlignment="1">
      <alignment vertical="center" wrapText="1"/>
      <protection/>
    </xf>
    <xf numFmtId="4" fontId="37" fillId="0" borderId="0" xfId="55" applyNumberFormat="1" applyFont="1" applyBorder="1" applyAlignment="1">
      <alignment vertical="center" wrapText="1"/>
      <protection/>
    </xf>
    <xf numFmtId="4" fontId="36" fillId="0" borderId="0" xfId="55" applyNumberFormat="1" applyFont="1" applyFill="1" applyBorder="1" applyAlignment="1">
      <alignment horizontal="center" vertical="center" wrapText="1"/>
      <protection/>
    </xf>
    <xf numFmtId="0" fontId="33" fillId="0" borderId="0" xfId="55" applyFont="1" applyBorder="1" applyAlignment="1">
      <alignment vertical="center" wrapText="1"/>
      <protection/>
    </xf>
    <xf numFmtId="0" fontId="36" fillId="0" borderId="0" xfId="55" applyFont="1" applyBorder="1">
      <alignment/>
      <protection/>
    </xf>
    <xf numFmtId="4" fontId="33" fillId="0" borderId="0" xfId="55" applyNumberFormat="1" applyFont="1" applyBorder="1">
      <alignment/>
      <protection/>
    </xf>
    <xf numFmtId="0" fontId="33" fillId="0" borderId="18" xfId="60" applyFont="1" applyFill="1" applyBorder="1" applyAlignment="1">
      <alignment vertical="center" wrapText="1"/>
      <protection/>
    </xf>
    <xf numFmtId="4" fontId="33" fillId="0" borderId="18" xfId="55" applyNumberFormat="1" applyFont="1" applyBorder="1" applyAlignment="1">
      <alignment horizontal="center" vertical="center" wrapText="1"/>
      <protection/>
    </xf>
    <xf numFmtId="0" fontId="33" fillId="0" borderId="18" xfId="59" applyFont="1" applyFill="1" applyBorder="1" applyAlignment="1">
      <alignment vertical="center" wrapText="1"/>
      <protection/>
    </xf>
    <xf numFmtId="4" fontId="33" fillId="37" borderId="18" xfId="55" applyNumberFormat="1" applyFont="1" applyFill="1" applyBorder="1" applyAlignment="1">
      <alignment horizontal="center" vertical="center" wrapText="1"/>
      <protection/>
    </xf>
    <xf numFmtId="4" fontId="33" fillId="0" borderId="18" xfId="59" applyNumberFormat="1" applyFont="1" applyFill="1" applyBorder="1" applyAlignment="1">
      <alignment horizontal="center" vertical="center" wrapText="1"/>
      <protection/>
    </xf>
    <xf numFmtId="0" fontId="33" fillId="37" borderId="18" xfId="55" applyFont="1" applyFill="1" applyBorder="1" applyAlignment="1">
      <alignment vertical="center" wrapText="1"/>
      <protection/>
    </xf>
    <xf numFmtId="4" fontId="33" fillId="0" borderId="18" xfId="55" applyNumberFormat="1" applyFont="1" applyFill="1" applyBorder="1" applyAlignment="1">
      <alignment horizontal="center" vertical="center" wrapText="1"/>
      <protection/>
    </xf>
    <xf numFmtId="0" fontId="36" fillId="37" borderId="45" xfId="55" applyFont="1" applyFill="1" applyBorder="1" applyAlignment="1">
      <alignment vertical="center" wrapText="1"/>
      <protection/>
    </xf>
    <xf numFmtId="4" fontId="37" fillId="0" borderId="28" xfId="55" applyNumberFormat="1" applyFont="1" applyBorder="1" applyAlignment="1">
      <alignment vertical="center" wrapText="1"/>
      <protection/>
    </xf>
    <xf numFmtId="4" fontId="37" fillId="0" borderId="66" xfId="55" applyNumberFormat="1" applyFont="1" applyBorder="1" applyAlignment="1">
      <alignment vertical="center" wrapText="1"/>
      <protection/>
    </xf>
    <xf numFmtId="0" fontId="33" fillId="0" borderId="24" xfId="55" applyFont="1" applyBorder="1" applyAlignment="1">
      <alignment vertical="center" wrapText="1"/>
      <protection/>
    </xf>
    <xf numFmtId="4" fontId="33" fillId="0" borderId="24" xfId="55" applyNumberFormat="1" applyFont="1" applyBorder="1" applyAlignment="1">
      <alignment horizontal="center" vertical="center" wrapText="1"/>
      <protection/>
    </xf>
    <xf numFmtId="4" fontId="33" fillId="0" borderId="18" xfId="55" applyNumberFormat="1" applyFont="1" applyBorder="1" applyAlignment="1">
      <alignment horizontal="center" vertical="center"/>
      <protection/>
    </xf>
    <xf numFmtId="0" fontId="33" fillId="0" borderId="38" xfId="55" applyFont="1" applyBorder="1" applyAlignment="1">
      <alignment vertical="center" wrapText="1"/>
      <protection/>
    </xf>
    <xf numFmtId="0" fontId="33" fillId="0" borderId="45" xfId="57" applyNumberFormat="1" applyFont="1" applyFill="1" applyBorder="1" applyAlignment="1" applyProtection="1">
      <alignment vertical="top" wrapText="1"/>
      <protection/>
    </xf>
    <xf numFmtId="0" fontId="36" fillId="0" borderId="45" xfId="55" applyFont="1" applyBorder="1">
      <alignment/>
      <protection/>
    </xf>
    <xf numFmtId="0" fontId="33" fillId="0" borderId="18" xfId="55" applyFont="1" applyBorder="1">
      <alignment/>
      <protection/>
    </xf>
    <xf numFmtId="0" fontId="33" fillId="0" borderId="67" xfId="55" applyFont="1" applyBorder="1">
      <alignment/>
      <protection/>
    </xf>
    <xf numFmtId="0" fontId="36" fillId="0" borderId="18" xfId="55" applyFont="1" applyBorder="1">
      <alignment/>
      <protection/>
    </xf>
    <xf numFmtId="4" fontId="33" fillId="0" borderId="18" xfId="55" applyNumberFormat="1" applyFont="1" applyBorder="1" applyAlignment="1">
      <alignment horizontal="center"/>
      <protection/>
    </xf>
    <xf numFmtId="175" fontId="33" fillId="0" borderId="24" xfId="45" applyFont="1" applyBorder="1" applyAlignment="1">
      <alignment vertical="center" wrapText="1"/>
    </xf>
    <xf numFmtId="175" fontId="33" fillId="0" borderId="18" xfId="45" applyFont="1" applyBorder="1" applyAlignment="1">
      <alignment vertical="center" wrapText="1"/>
    </xf>
    <xf numFmtId="4" fontId="36" fillId="0" borderId="18" xfId="55" applyNumberFormat="1" applyFont="1" applyBorder="1" applyAlignment="1">
      <alignment horizontal="center" vertical="center" wrapText="1"/>
      <protection/>
    </xf>
    <xf numFmtId="0" fontId="33" fillId="0" borderId="38" xfId="55" applyFont="1" applyBorder="1" applyAlignment="1">
      <alignment wrapText="1"/>
      <protection/>
    </xf>
    <xf numFmtId="0" fontId="36" fillId="0" borderId="44" xfId="55" applyFont="1" applyBorder="1" applyAlignment="1">
      <alignment/>
      <protection/>
    </xf>
    <xf numFmtId="0" fontId="36" fillId="0" borderId="67" xfId="55" applyFont="1" applyBorder="1" applyAlignment="1">
      <alignment/>
      <protection/>
    </xf>
    <xf numFmtId="0" fontId="33" fillId="0" borderId="18" xfId="55" applyFont="1" applyBorder="1" applyAlignment="1">
      <alignment wrapText="1"/>
      <protection/>
    </xf>
    <xf numFmtId="0" fontId="33" fillId="0" borderId="68" xfId="55" applyFont="1" applyBorder="1">
      <alignment/>
      <protection/>
    </xf>
    <xf numFmtId="4" fontId="36" fillId="0" borderId="18" xfId="55" applyNumberFormat="1" applyFont="1" applyBorder="1" applyAlignment="1">
      <alignment horizontal="center"/>
      <protection/>
    </xf>
    <xf numFmtId="49" fontId="1" fillId="0" borderId="49" xfId="0" applyNumberFormat="1" applyFont="1" applyBorder="1" applyAlignment="1">
      <alignment horizontal="center"/>
    </xf>
    <xf numFmtId="49" fontId="12" fillId="0" borderId="35" xfId="0" applyNumberFormat="1" applyFont="1" applyBorder="1" applyAlignment="1">
      <alignment horizontal="center"/>
    </xf>
    <xf numFmtId="49" fontId="1" fillId="0" borderId="44" xfId="0" applyNumberFormat="1" applyFont="1" applyBorder="1" applyAlignment="1">
      <alignment horizontal="center"/>
    </xf>
    <xf numFmtId="49" fontId="1" fillId="0" borderId="28" xfId="0" applyNumberFormat="1" applyFont="1" applyBorder="1" applyAlignment="1">
      <alignment horizontal="center"/>
    </xf>
    <xf numFmtId="49" fontId="12" fillId="0" borderId="0" xfId="0" applyNumberFormat="1" applyFont="1" applyBorder="1" applyAlignment="1">
      <alignment horizontal="center"/>
    </xf>
    <xf numFmtId="49" fontId="1" fillId="0" borderId="69" xfId="0" applyNumberFormat="1" applyFont="1" applyBorder="1" applyAlignment="1">
      <alignment horizontal="center"/>
    </xf>
    <xf numFmtId="49" fontId="1" fillId="0" borderId="44" xfId="0" applyNumberFormat="1" applyFont="1" applyBorder="1" applyAlignment="1">
      <alignment horizontal="center" vertical="top"/>
    </xf>
    <xf numFmtId="49" fontId="1" fillId="0" borderId="18" xfId="0" applyNumberFormat="1" applyFont="1" applyBorder="1" applyAlignment="1">
      <alignment/>
    </xf>
    <xf numFmtId="49" fontId="1" fillId="0" borderId="20" xfId="0" applyNumberFormat="1" applyFont="1" applyBorder="1" applyAlignment="1">
      <alignment horizontal="center"/>
    </xf>
    <xf numFmtId="0" fontId="1" fillId="0" borderId="70" xfId="0" applyNumberFormat="1" applyFont="1" applyBorder="1" applyAlignment="1">
      <alignment horizontal="left"/>
    </xf>
    <xf numFmtId="0" fontId="1" fillId="0" borderId="71" xfId="0" applyNumberFormat="1" applyFont="1" applyBorder="1" applyAlignment="1">
      <alignment horizontal="left"/>
    </xf>
    <xf numFmtId="0" fontId="40" fillId="0" borderId="45" xfId="55" applyFont="1" applyBorder="1" applyAlignment="1">
      <alignment horizontal="left" vertical="center" wrapText="1"/>
      <protection/>
    </xf>
    <xf numFmtId="0" fontId="40" fillId="0" borderId="66" xfId="55" applyFont="1" applyBorder="1" applyAlignment="1">
      <alignment horizontal="left" vertical="center" wrapText="1"/>
      <protection/>
    </xf>
    <xf numFmtId="0" fontId="42" fillId="0" borderId="18" xfId="55" applyFont="1" applyBorder="1" applyAlignment="1">
      <alignment horizontal="left" vertical="center" wrapText="1"/>
      <protection/>
    </xf>
    <xf numFmtId="0" fontId="40" fillId="0" borderId="45" xfId="55" applyFont="1" applyBorder="1">
      <alignment/>
      <protection/>
    </xf>
    <xf numFmtId="4" fontId="43" fillId="0" borderId="18" xfId="55" applyNumberFormat="1" applyFont="1" applyBorder="1" applyAlignment="1">
      <alignment horizontal="center" vertical="center" wrapText="1"/>
      <protection/>
    </xf>
    <xf numFmtId="4" fontId="40" fillId="0" borderId="18" xfId="55" applyNumberFormat="1" applyFont="1" applyBorder="1" applyAlignment="1">
      <alignment horizontal="center" vertical="center" wrapText="1"/>
      <protection/>
    </xf>
    <xf numFmtId="0" fontId="42" fillId="0" borderId="18" xfId="55" applyFont="1" applyBorder="1">
      <alignment/>
      <protection/>
    </xf>
    <xf numFmtId="4" fontId="43" fillId="0" borderId="18" xfId="55" applyNumberFormat="1" applyFont="1" applyBorder="1" applyAlignment="1">
      <alignment horizontal="center" vertical="center"/>
      <protection/>
    </xf>
    <xf numFmtId="4" fontId="42" fillId="0" borderId="18" xfId="55" applyNumberFormat="1" applyFont="1" applyBorder="1" applyAlignment="1">
      <alignment horizontal="center" vertical="center"/>
      <protection/>
    </xf>
    <xf numFmtId="0" fontId="40" fillId="0" borderId="18" xfId="55" applyFont="1" applyBorder="1">
      <alignment/>
      <protection/>
    </xf>
    <xf numFmtId="0" fontId="42" fillId="0" borderId="66" xfId="55" applyNumberFormat="1" applyFont="1" applyBorder="1" applyAlignment="1">
      <alignment horizontal="center" vertical="center" wrapText="1"/>
      <protection/>
    </xf>
    <xf numFmtId="0" fontId="43" fillId="0" borderId="18" xfId="55" applyFont="1" applyBorder="1" applyAlignment="1">
      <alignment horizontal="center" vertical="center" wrapText="1"/>
      <protection/>
    </xf>
    <xf numFmtId="0" fontId="42" fillId="0" borderId="45" xfId="55" applyFont="1" applyBorder="1" applyAlignment="1">
      <alignment horizontal="left" vertical="center" wrapText="1"/>
      <protection/>
    </xf>
    <xf numFmtId="0" fontId="42" fillId="0" borderId="18" xfId="55" applyFont="1" applyBorder="1" applyAlignment="1">
      <alignment vertical="center" wrapText="1"/>
      <protection/>
    </xf>
    <xf numFmtId="0" fontId="42" fillId="0" borderId="24" xfId="55" applyNumberFormat="1" applyFont="1" applyBorder="1" applyAlignment="1">
      <alignment horizontal="left" vertical="center" wrapText="1"/>
      <protection/>
    </xf>
    <xf numFmtId="0" fontId="42" fillId="0" borderId="0" xfId="56" applyFont="1" applyBorder="1" applyAlignment="1">
      <alignment horizontal="center"/>
      <protection/>
    </xf>
    <xf numFmtId="0" fontId="44" fillId="0" borderId="0" xfId="56" applyFont="1" applyBorder="1" applyAlignment="1">
      <alignment/>
      <protection/>
    </xf>
    <xf numFmtId="0" fontId="44" fillId="0" borderId="0" xfId="56" applyFont="1" applyBorder="1" applyAlignment="1">
      <alignment horizontal="center"/>
      <protection/>
    </xf>
    <xf numFmtId="0" fontId="42" fillId="0" borderId="0" xfId="56" applyFont="1" applyBorder="1" applyAlignment="1">
      <alignment/>
      <protection/>
    </xf>
    <xf numFmtId="4" fontId="42" fillId="0" borderId="18" xfId="55" applyNumberFormat="1" applyFont="1" applyBorder="1" applyAlignment="1">
      <alignment horizontal="center" vertical="center" wrapText="1"/>
      <protection/>
    </xf>
    <xf numFmtId="4" fontId="40" fillId="0" borderId="28" xfId="55" applyNumberFormat="1" applyFont="1" applyBorder="1" applyAlignment="1">
      <alignment horizontal="center"/>
      <protection/>
    </xf>
    <xf numFmtId="4" fontId="40" fillId="0" borderId="66" xfId="55" applyNumberFormat="1" applyFont="1" applyBorder="1" applyAlignment="1">
      <alignment horizontal="center"/>
      <protection/>
    </xf>
    <xf numFmtId="0" fontId="42" fillId="0" borderId="45" xfId="57" applyNumberFormat="1" applyFont="1" applyFill="1" applyBorder="1" applyAlignment="1" applyProtection="1">
      <alignment vertical="top" wrapText="1"/>
      <protection/>
    </xf>
    <xf numFmtId="0" fontId="42" fillId="0" borderId="20" xfId="55" applyFont="1" applyBorder="1" applyAlignment="1">
      <alignment vertical="center" wrapText="1"/>
      <protection/>
    </xf>
    <xf numFmtId="4" fontId="0" fillId="0" borderId="33" xfId="58" applyNumberFormat="1" applyFont="1" applyBorder="1" applyAlignment="1">
      <alignment horizontal="center" vertical="center" wrapText="1"/>
      <protection/>
    </xf>
    <xf numFmtId="0" fontId="31" fillId="0" borderId="0" xfId="55">
      <alignment/>
      <protection/>
    </xf>
    <xf numFmtId="4" fontId="43" fillId="0" borderId="18" xfId="55" applyNumberFormat="1" applyFont="1" applyBorder="1" applyAlignment="1">
      <alignment horizontal="center"/>
      <protection/>
    </xf>
    <xf numFmtId="0" fontId="42" fillId="0" borderId="18" xfId="55" applyFont="1" applyBorder="1" applyAlignment="1">
      <alignment wrapText="1"/>
      <protection/>
    </xf>
    <xf numFmtId="0" fontId="31" fillId="0" borderId="0" xfId="55" applyFont="1">
      <alignment/>
      <protection/>
    </xf>
    <xf numFmtId="0" fontId="38" fillId="0" borderId="0" xfId="55" applyFont="1">
      <alignment/>
      <protection/>
    </xf>
    <xf numFmtId="4" fontId="38" fillId="0" borderId="0" xfId="55" applyNumberFormat="1" applyFont="1">
      <alignment/>
      <protection/>
    </xf>
    <xf numFmtId="4" fontId="32" fillId="0" borderId="18" xfId="55" applyNumberFormat="1" applyFont="1" applyBorder="1" applyAlignment="1">
      <alignment horizontal="center" vertical="center" wrapText="1"/>
      <protection/>
    </xf>
    <xf numFmtId="0" fontId="36" fillId="0" borderId="28" xfId="55" applyFont="1" applyBorder="1">
      <alignment/>
      <protection/>
    </xf>
    <xf numFmtId="4" fontId="36" fillId="0" borderId="28" xfId="55" applyNumberFormat="1" applyFont="1" applyBorder="1" applyAlignment="1">
      <alignment horizontal="center" vertical="center" wrapText="1"/>
      <protection/>
    </xf>
    <xf numFmtId="0" fontId="33" fillId="0" borderId="28" xfId="55" applyFont="1" applyBorder="1">
      <alignment/>
      <protection/>
    </xf>
    <xf numFmtId="4" fontId="32" fillId="0" borderId="18" xfId="55" applyNumberFormat="1" applyFont="1" applyBorder="1" applyAlignment="1">
      <alignment horizontal="center"/>
      <protection/>
    </xf>
    <xf numFmtId="0" fontId="46" fillId="0" borderId="0" xfId="56" applyFont="1" applyBorder="1" applyAlignment="1">
      <alignment/>
      <protection/>
    </xf>
    <xf numFmtId="0" fontId="46" fillId="0" borderId="0" xfId="56" applyFont="1" applyBorder="1" applyAlignment="1">
      <alignment horizontal="center"/>
      <protection/>
    </xf>
    <xf numFmtId="0" fontId="47" fillId="0" borderId="0" xfId="55" applyFont="1">
      <alignment/>
      <protection/>
    </xf>
    <xf numFmtId="4" fontId="46" fillId="0" borderId="0" xfId="56" applyNumberFormat="1" applyFont="1" applyBorder="1" applyAlignment="1">
      <alignment/>
      <protection/>
    </xf>
    <xf numFmtId="0" fontId="46" fillId="0" borderId="18" xfId="56" applyFont="1" applyBorder="1" applyAlignment="1">
      <alignment/>
      <protection/>
    </xf>
    <xf numFmtId="0" fontId="46" fillId="0" borderId="18" xfId="56" applyFont="1" applyBorder="1" applyAlignment="1">
      <alignment horizontal="center"/>
      <protection/>
    </xf>
    <xf numFmtId="4" fontId="46" fillId="0" borderId="18" xfId="56" applyNumberFormat="1" applyFont="1" applyBorder="1" applyAlignment="1">
      <alignment/>
      <protection/>
    </xf>
    <xf numFmtId="0" fontId="33" fillId="34" borderId="18" xfId="55" applyFont="1" applyFill="1" applyBorder="1" applyAlignment="1">
      <alignment vertical="center" wrapText="1"/>
      <protection/>
    </xf>
    <xf numFmtId="0" fontId="33" fillId="0" borderId="38" xfId="55" applyFont="1" applyBorder="1" applyAlignment="1">
      <alignment horizontal="left" wrapText="1"/>
      <protection/>
    </xf>
    <xf numFmtId="0" fontId="33" fillId="0" borderId="18" xfId="55" applyFont="1" applyBorder="1" applyAlignment="1">
      <alignment horizontal="left" wrapText="1"/>
      <protection/>
    </xf>
    <xf numFmtId="0" fontId="33" fillId="0" borderId="18" xfId="55" applyFont="1" applyBorder="1" applyAlignment="1">
      <alignment horizontal="center" vertical="center"/>
      <protection/>
    </xf>
    <xf numFmtId="0" fontId="33" fillId="0" borderId="0" xfId="55" applyFont="1" applyBorder="1" applyAlignment="1">
      <alignment horizontal="left" wrapText="1"/>
      <protection/>
    </xf>
    <xf numFmtId="0" fontId="48" fillId="0" borderId="0" xfId="55" applyFont="1" applyBorder="1" applyAlignment="1">
      <alignment horizontal="left" wrapText="1"/>
      <protection/>
    </xf>
    <xf numFmtId="0" fontId="48" fillId="0" borderId="0" xfId="55" applyFont="1" applyBorder="1" applyAlignment="1">
      <alignment/>
      <protection/>
    </xf>
    <xf numFmtId="2" fontId="48" fillId="0" borderId="18" xfId="55" applyNumberFormat="1" applyFont="1" applyBorder="1" applyAlignment="1">
      <alignment horizontal="center" vertical="center"/>
      <protection/>
    </xf>
    <xf numFmtId="0" fontId="48" fillId="0" borderId="18" xfId="55" applyFont="1" applyBorder="1" applyAlignment="1">
      <alignment vertical="center" wrapText="1"/>
      <protection/>
    </xf>
    <xf numFmtId="0" fontId="48" fillId="0" borderId="18" xfId="55" applyFont="1" applyBorder="1" applyAlignment="1">
      <alignment horizontal="left" vertical="center" wrapText="1"/>
      <protection/>
    </xf>
    <xf numFmtId="0" fontId="0" fillId="0" borderId="20" xfId="58" applyFont="1" applyBorder="1" applyAlignment="1">
      <alignment horizontal="left" vertical="center" wrapText="1"/>
      <protection/>
    </xf>
    <xf numFmtId="4" fontId="0" fillId="0" borderId="18" xfId="58" applyNumberFormat="1" applyBorder="1" applyAlignment="1">
      <alignment horizontal="center" vertical="center" wrapText="1"/>
      <protection/>
    </xf>
    <xf numFmtId="4" fontId="29" fillId="0" borderId="39" xfId="58" applyNumberFormat="1" applyFont="1" applyBorder="1" applyAlignment="1">
      <alignment horizontal="center" vertical="center" wrapText="1"/>
      <protection/>
    </xf>
    <xf numFmtId="4" fontId="29" fillId="0" borderId="45" xfId="58" applyNumberFormat="1" applyFont="1" applyBorder="1" applyAlignment="1">
      <alignment horizontal="center" vertical="center" wrapText="1"/>
      <protection/>
    </xf>
    <xf numFmtId="4" fontId="0" fillId="0" borderId="45" xfId="58" applyNumberFormat="1" applyBorder="1" applyAlignment="1">
      <alignment horizontal="center" vertical="center" wrapText="1"/>
      <protection/>
    </xf>
    <xf numFmtId="0" fontId="42" fillId="0" borderId="18" xfId="55" applyNumberFormat="1" applyFont="1" applyBorder="1" applyAlignment="1">
      <alignment horizontal="left" vertical="center" wrapText="1"/>
      <protection/>
    </xf>
    <xf numFmtId="49" fontId="1" fillId="0" borderId="28" xfId="0" applyNumberFormat="1" applyFont="1" applyBorder="1" applyAlignment="1">
      <alignment horizontal="center" wrapText="1"/>
    </xf>
    <xf numFmtId="4" fontId="12" fillId="0" borderId="22" xfId="0" applyNumberFormat="1" applyFont="1" applyBorder="1" applyAlignment="1">
      <alignment horizontal="center" vertical="top"/>
    </xf>
    <xf numFmtId="4" fontId="1" fillId="0" borderId="60" xfId="0" applyNumberFormat="1" applyFont="1" applyBorder="1" applyAlignment="1">
      <alignment horizontal="left"/>
    </xf>
    <xf numFmtId="0" fontId="12" fillId="0" borderId="72" xfId="0" applyNumberFormat="1" applyFont="1" applyBorder="1" applyAlignment="1">
      <alignment horizontal="center" vertical="top"/>
    </xf>
    <xf numFmtId="0" fontId="50" fillId="0" borderId="0" xfId="55" applyFont="1">
      <alignment/>
      <protection/>
    </xf>
    <xf numFmtId="49" fontId="1" fillId="0" borderId="60"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69" xfId="0" applyNumberFormat="1" applyFont="1" applyFill="1" applyBorder="1" applyAlignment="1">
      <alignment horizontal="center"/>
    </xf>
    <xf numFmtId="0" fontId="33" fillId="0" borderId="24" xfId="55" applyFont="1" applyBorder="1" applyAlignment="1">
      <alignment wrapText="1"/>
      <protection/>
    </xf>
    <xf numFmtId="4" fontId="0" fillId="34" borderId="30" xfId="58" applyNumberFormat="1" applyFont="1" applyFill="1" applyBorder="1" applyAlignment="1">
      <alignment horizontal="center" vertical="center" wrapText="1"/>
      <protection/>
    </xf>
    <xf numFmtId="4" fontId="15" fillId="0" borderId="18" xfId="0" applyNumberFormat="1" applyFont="1" applyBorder="1" applyAlignment="1">
      <alignment horizontal="center"/>
    </xf>
    <xf numFmtId="4" fontId="23" fillId="0" borderId="18" xfId="0" applyNumberFormat="1" applyFont="1" applyBorder="1" applyAlignment="1">
      <alignment horizontal="center"/>
    </xf>
    <xf numFmtId="4" fontId="23" fillId="0" borderId="39" xfId="0" applyNumberFormat="1" applyFont="1" applyBorder="1" applyAlignment="1">
      <alignment horizontal="center"/>
    </xf>
    <xf numFmtId="0" fontId="1" fillId="0" borderId="73" xfId="0" applyNumberFormat="1" applyFont="1" applyBorder="1" applyAlignment="1">
      <alignment horizontal="left" wrapText="1" indent="1"/>
    </xf>
    <xf numFmtId="0" fontId="1" fillId="0" borderId="18" xfId="0" applyNumberFormat="1" applyFont="1" applyBorder="1" applyAlignment="1">
      <alignment horizontal="left" indent="1"/>
    </xf>
    <xf numFmtId="49" fontId="1" fillId="0" borderId="18"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49" fontId="1" fillId="0" borderId="24" xfId="0" applyNumberFormat="1" applyFont="1" applyBorder="1" applyAlignment="1">
      <alignment horizontal="center"/>
    </xf>
    <xf numFmtId="4" fontId="15" fillId="0" borderId="24" xfId="0" applyNumberFormat="1" applyFont="1" applyBorder="1" applyAlignment="1">
      <alignment horizontal="center" vertical="center"/>
    </xf>
    <xf numFmtId="4" fontId="12" fillId="0" borderId="24" xfId="0" applyNumberFormat="1" applyFont="1" applyBorder="1" applyAlignment="1">
      <alignment horizontal="center" vertical="center"/>
    </xf>
    <xf numFmtId="4" fontId="16" fillId="0" borderId="24" xfId="0" applyNumberFormat="1" applyFont="1" applyBorder="1" applyAlignment="1">
      <alignment horizontal="center"/>
    </xf>
    <xf numFmtId="4" fontId="14" fillId="0" borderId="24" xfId="0" applyNumberFormat="1" applyFont="1" applyBorder="1" applyAlignment="1">
      <alignment horizontal="center"/>
    </xf>
    <xf numFmtId="4" fontId="15" fillId="0" borderId="18" xfId="0" applyNumberFormat="1" applyFont="1" applyBorder="1" applyAlignment="1">
      <alignment horizontal="center" vertical="center"/>
    </xf>
    <xf numFmtId="4" fontId="12" fillId="0" borderId="18" xfId="0" applyNumberFormat="1" applyFont="1" applyBorder="1" applyAlignment="1">
      <alignment horizontal="center" vertical="center"/>
    </xf>
    <xf numFmtId="4" fontId="12" fillId="0" borderId="39" xfId="0" applyNumberFormat="1" applyFont="1" applyBorder="1" applyAlignment="1">
      <alignment horizontal="center" vertical="center"/>
    </xf>
    <xf numFmtId="0" fontId="1" fillId="0" borderId="73" xfId="0" applyNumberFormat="1" applyFont="1" applyBorder="1" applyAlignment="1">
      <alignment horizontal="left" wrapText="1" indent="3"/>
    </xf>
    <xf numFmtId="0" fontId="1" fillId="0" borderId="18" xfId="0" applyNumberFormat="1" applyFont="1" applyBorder="1" applyAlignment="1">
      <alignment horizontal="left" indent="3"/>
    </xf>
    <xf numFmtId="4" fontId="23" fillId="0" borderId="18" xfId="0" applyNumberFormat="1" applyFont="1" applyBorder="1" applyAlignment="1">
      <alignment horizontal="center" vertical="center"/>
    </xf>
    <xf numFmtId="0" fontId="1" fillId="0" borderId="74"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7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25" xfId="0" applyNumberFormat="1" applyFont="1" applyBorder="1" applyAlignment="1">
      <alignment horizontal="center" vertical="center" wrapText="1"/>
    </xf>
    <xf numFmtId="0" fontId="4" fillId="0" borderId="23"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0" fontId="1" fillId="0" borderId="18"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8" xfId="0" applyNumberFormat="1" applyFont="1" applyBorder="1" applyAlignment="1">
      <alignment horizontal="right"/>
    </xf>
    <xf numFmtId="49" fontId="15" fillId="0" borderId="18" xfId="0" applyNumberFormat="1" applyFont="1" applyBorder="1" applyAlignment="1">
      <alignment horizontal="left"/>
    </xf>
    <xf numFmtId="49" fontId="12" fillId="0" borderId="18" xfId="0" applyNumberFormat="1" applyFont="1" applyBorder="1" applyAlignment="1">
      <alignment horizontal="left"/>
    </xf>
    <xf numFmtId="0" fontId="1" fillId="0" borderId="26" xfId="0" applyNumberFormat="1" applyFont="1" applyBorder="1" applyAlignment="1">
      <alignment horizontal="center" vertical="center"/>
    </xf>
    <xf numFmtId="49" fontId="1" fillId="0" borderId="75"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61" xfId="0" applyNumberFormat="1" applyFont="1" applyBorder="1" applyAlignment="1">
      <alignment horizontal="center" vertical="top"/>
    </xf>
    <xf numFmtId="49" fontId="15" fillId="0" borderId="18" xfId="0" applyNumberFormat="1" applyFont="1" applyFill="1" applyBorder="1" applyAlignment="1">
      <alignment horizontal="left"/>
    </xf>
    <xf numFmtId="49" fontId="12" fillId="0" borderId="18" xfId="0" applyNumberFormat="1" applyFont="1" applyFill="1" applyBorder="1" applyAlignment="1">
      <alignment horizontal="left"/>
    </xf>
    <xf numFmtId="4" fontId="15" fillId="0" borderId="20" xfId="0" applyNumberFormat="1" applyFont="1" applyBorder="1" applyAlignment="1">
      <alignment horizontal="center"/>
    </xf>
    <xf numFmtId="4" fontId="12" fillId="0" borderId="20" xfId="0" applyNumberFormat="1" applyFont="1" applyBorder="1" applyAlignment="1">
      <alignment horizontal="center"/>
    </xf>
    <xf numFmtId="4" fontId="12" fillId="0" borderId="33" xfId="0" applyNumberFormat="1" applyFont="1" applyBorder="1" applyAlignment="1">
      <alignment horizontal="center"/>
    </xf>
    <xf numFmtId="0" fontId="1" fillId="0" borderId="76" xfId="0" applyNumberFormat="1" applyFont="1" applyBorder="1" applyAlignment="1">
      <alignment horizontal="left"/>
    </xf>
    <xf numFmtId="0" fontId="1" fillId="0" borderId="20" xfId="0" applyNumberFormat="1" applyFont="1" applyBorder="1" applyAlignment="1">
      <alignment horizontal="left"/>
    </xf>
    <xf numFmtId="49" fontId="1" fillId="0" borderId="20" xfId="0" applyNumberFormat="1" applyFont="1" applyBorder="1" applyAlignment="1">
      <alignment horizontal="center"/>
    </xf>
    <xf numFmtId="4" fontId="15" fillId="0" borderId="20" xfId="0" applyNumberFormat="1" applyFont="1" applyBorder="1" applyAlignment="1">
      <alignment horizontal="center" vertical="center"/>
    </xf>
    <xf numFmtId="4" fontId="12" fillId="0" borderId="20" xfId="0" applyNumberFormat="1" applyFont="1" applyBorder="1" applyAlignment="1">
      <alignment horizontal="center" vertical="center"/>
    </xf>
    <xf numFmtId="0" fontId="1" fillId="0" borderId="39" xfId="0" applyNumberFormat="1" applyFont="1" applyBorder="1" applyAlignment="1">
      <alignment horizontal="center" vertical="center" wrapText="1"/>
    </xf>
    <xf numFmtId="49" fontId="15" fillId="0" borderId="35" xfId="0" applyNumberFormat="1" applyFont="1" applyBorder="1" applyAlignment="1">
      <alignment horizontal="left"/>
    </xf>
    <xf numFmtId="49" fontId="12" fillId="0" borderId="35" xfId="0" applyNumberFormat="1" applyFont="1" applyBorder="1" applyAlignment="1">
      <alignment horizontal="left"/>
    </xf>
    <xf numFmtId="0" fontId="18" fillId="0" borderId="35" xfId="0" applyNumberFormat="1" applyFont="1" applyBorder="1" applyAlignment="1">
      <alignment horizontal="center"/>
    </xf>
    <xf numFmtId="0" fontId="19" fillId="0" borderId="35" xfId="0" applyNumberFormat="1" applyFont="1" applyBorder="1" applyAlignment="1">
      <alignment horizontal="center"/>
    </xf>
    <xf numFmtId="0" fontId="15" fillId="0" borderId="35" xfId="0" applyNumberFormat="1" applyFont="1" applyBorder="1" applyAlignment="1">
      <alignment horizontal="center"/>
    </xf>
    <xf numFmtId="0" fontId="12" fillId="0" borderId="35" xfId="0" applyNumberFormat="1" applyFont="1" applyBorder="1" applyAlignment="1">
      <alignment horizontal="center"/>
    </xf>
    <xf numFmtId="0" fontId="3" fillId="0" borderId="0" xfId="0" applyNumberFormat="1" applyFont="1" applyBorder="1" applyAlignment="1">
      <alignment horizontal="center"/>
    </xf>
    <xf numFmtId="0" fontId="4" fillId="0" borderId="44" xfId="0" applyNumberFormat="1" applyFont="1" applyBorder="1" applyAlignment="1">
      <alignment horizontal="center" vertical="top"/>
    </xf>
    <xf numFmtId="49" fontId="15" fillId="0" borderId="35" xfId="0" applyNumberFormat="1" applyFont="1" applyBorder="1" applyAlignment="1">
      <alignment horizontal="center"/>
    </xf>
    <xf numFmtId="49" fontId="12" fillId="0" borderId="35" xfId="0" applyNumberFormat="1" applyFont="1" applyBorder="1" applyAlignment="1">
      <alignment horizontal="center"/>
    </xf>
    <xf numFmtId="0" fontId="1" fillId="0" borderId="0" xfId="0" applyNumberFormat="1" applyFont="1" applyBorder="1" applyAlignment="1">
      <alignment horizontal="left"/>
    </xf>
    <xf numFmtId="0" fontId="1" fillId="0" borderId="38"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67"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8" xfId="0" applyNumberFormat="1" applyFont="1" applyBorder="1" applyAlignment="1">
      <alignment horizontal="center" vertical="center"/>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5" fillId="0" borderId="0" xfId="0" applyNumberFormat="1" applyFont="1" applyBorder="1" applyAlignment="1">
      <alignment horizontal="right"/>
    </xf>
    <xf numFmtId="49" fontId="20" fillId="0" borderId="35" xfId="0" applyNumberFormat="1" applyFont="1" applyBorder="1" applyAlignment="1">
      <alignment horizontal="left"/>
    </xf>
    <xf numFmtId="0" fontId="0" fillId="0" borderId="35" xfId="0" applyBorder="1" applyAlignment="1">
      <alignment/>
    </xf>
    <xf numFmtId="0" fontId="1" fillId="0" borderId="0" xfId="0" applyNumberFormat="1" applyFont="1" applyBorder="1" applyAlignment="1">
      <alignment horizontal="right"/>
    </xf>
    <xf numFmtId="49" fontId="17" fillId="0" borderId="77" xfId="0" applyNumberFormat="1" applyFont="1" applyBorder="1" applyAlignment="1">
      <alignment horizontal="center"/>
    </xf>
    <xf numFmtId="49" fontId="13" fillId="0" borderId="28" xfId="0" applyNumberFormat="1" applyFont="1" applyBorder="1" applyAlignment="1">
      <alignment horizontal="center"/>
    </xf>
    <xf numFmtId="49" fontId="13" fillId="0" borderId="58" xfId="0" applyNumberFormat="1" applyFont="1" applyBorder="1" applyAlignment="1">
      <alignment horizontal="center"/>
    </xf>
    <xf numFmtId="49" fontId="17" fillId="38" borderId="78" xfId="0" applyNumberFormat="1" applyFont="1" applyFill="1" applyBorder="1" applyAlignment="1">
      <alignment horizontal="center"/>
    </xf>
    <xf numFmtId="49" fontId="13" fillId="38" borderId="69" xfId="0" applyNumberFormat="1" applyFont="1" applyFill="1" applyBorder="1" applyAlignment="1">
      <alignment horizontal="center"/>
    </xf>
    <xf numFmtId="49" fontId="13" fillId="38" borderId="79" xfId="0" applyNumberFormat="1" applyFont="1" applyFill="1" applyBorder="1" applyAlignment="1">
      <alignment horizontal="center"/>
    </xf>
    <xf numFmtId="4" fontId="15" fillId="0" borderId="22" xfId="0" applyNumberFormat="1" applyFont="1" applyBorder="1" applyAlignment="1">
      <alignment horizontal="center"/>
    </xf>
    <xf numFmtId="4" fontId="12" fillId="0" borderId="22" xfId="0" applyNumberFormat="1" applyFont="1" applyBorder="1" applyAlignment="1">
      <alignment horizontal="center"/>
    </xf>
    <xf numFmtId="4" fontId="12" fillId="0" borderId="61" xfId="0" applyNumberFormat="1" applyFont="1" applyBorder="1" applyAlignment="1">
      <alignment horizontal="center"/>
    </xf>
    <xf numFmtId="0" fontId="1" fillId="0" borderId="75" xfId="0" applyNumberFormat="1" applyFont="1" applyBorder="1" applyAlignment="1">
      <alignment horizontal="left"/>
    </xf>
    <xf numFmtId="0" fontId="1" fillId="0" borderId="22" xfId="0" applyNumberFormat="1" applyFont="1" applyBorder="1" applyAlignment="1">
      <alignment horizontal="left"/>
    </xf>
    <xf numFmtId="49" fontId="1" fillId="0" borderId="22" xfId="0" applyNumberFormat="1" applyFont="1" applyBorder="1" applyAlignment="1">
      <alignment horizontal="center"/>
    </xf>
    <xf numFmtId="0" fontId="20" fillId="0" borderId="35" xfId="0" applyNumberFormat="1" applyFont="1" applyBorder="1" applyAlignment="1">
      <alignment horizontal="left"/>
    </xf>
    <xf numFmtId="0" fontId="12" fillId="0" borderId="35" xfId="0" applyNumberFormat="1" applyFont="1" applyBorder="1" applyAlignment="1">
      <alignment horizontal="left"/>
    </xf>
    <xf numFmtId="0" fontId="21" fillId="0" borderId="35" xfId="0" applyNumberFormat="1" applyFont="1" applyBorder="1" applyAlignment="1">
      <alignment horizontal="left"/>
    </xf>
    <xf numFmtId="0" fontId="14" fillId="0" borderId="35" xfId="0" applyNumberFormat="1" applyFont="1" applyBorder="1" applyAlignment="1">
      <alignment horizontal="left"/>
    </xf>
    <xf numFmtId="0" fontId="5" fillId="0" borderId="35" xfId="0" applyNumberFormat="1" applyFont="1" applyBorder="1" applyAlignment="1">
      <alignment horizontal="left"/>
    </xf>
    <xf numFmtId="49" fontId="1" fillId="0" borderId="21" xfId="0" applyNumberFormat="1" applyFont="1" applyBorder="1" applyAlignment="1">
      <alignment horizontal="center"/>
    </xf>
    <xf numFmtId="4" fontId="15" fillId="0" borderId="22" xfId="0" applyNumberFormat="1" applyFont="1" applyBorder="1" applyAlignment="1">
      <alignment horizontal="center" vertical="center"/>
    </xf>
    <xf numFmtId="4" fontId="12" fillId="0" borderId="22" xfId="0" applyNumberFormat="1" applyFont="1" applyBorder="1" applyAlignment="1">
      <alignment horizontal="center" vertical="center"/>
    </xf>
    <xf numFmtId="49" fontId="1" fillId="0" borderId="80" xfId="0" applyNumberFormat="1" applyFont="1" applyBorder="1" applyAlignment="1">
      <alignment horizontal="center"/>
    </xf>
    <xf numFmtId="49" fontId="1" fillId="0" borderId="60" xfId="0" applyNumberFormat="1" applyFont="1" applyBorder="1" applyAlignment="1">
      <alignment horizontal="center"/>
    </xf>
    <xf numFmtId="49" fontId="1" fillId="0" borderId="59" xfId="0" applyNumberFormat="1" applyFont="1" applyBorder="1" applyAlignment="1">
      <alignment horizontal="center"/>
    </xf>
    <xf numFmtId="0" fontId="6" fillId="0" borderId="81" xfId="0" applyNumberFormat="1" applyFont="1" applyBorder="1" applyAlignment="1">
      <alignment horizontal="center"/>
    </xf>
    <xf numFmtId="0" fontId="6" fillId="0" borderId="52" xfId="0" applyNumberFormat="1" applyFont="1" applyBorder="1" applyAlignment="1">
      <alignment horizontal="center"/>
    </xf>
    <xf numFmtId="0" fontId="6" fillId="0" borderId="51" xfId="0" applyNumberFormat="1" applyFont="1" applyBorder="1" applyAlignment="1">
      <alignment horizontal="center"/>
    </xf>
    <xf numFmtId="4" fontId="20" fillId="0" borderId="21" xfId="0" applyNumberFormat="1" applyFont="1" applyBorder="1" applyAlignment="1">
      <alignment horizontal="center" vertical="center"/>
    </xf>
    <xf numFmtId="4" fontId="12" fillId="0" borderId="21" xfId="0" applyNumberFormat="1" applyFont="1" applyBorder="1" applyAlignment="1">
      <alignment horizontal="center" vertical="center"/>
    </xf>
    <xf numFmtId="4" fontId="15" fillId="0" borderId="21" xfId="0" applyNumberFormat="1" applyFont="1" applyBorder="1" applyAlignment="1">
      <alignment horizontal="center"/>
    </xf>
    <xf numFmtId="4" fontId="23" fillId="0" borderId="21" xfId="0" applyNumberFormat="1" applyFont="1" applyBorder="1" applyAlignment="1">
      <alignment horizontal="center"/>
    </xf>
    <xf numFmtId="4" fontId="23" fillId="0" borderId="26" xfId="0" applyNumberFormat="1" applyFont="1" applyBorder="1" applyAlignment="1">
      <alignment horizontal="center"/>
    </xf>
    <xf numFmtId="0" fontId="1" fillId="0" borderId="74" xfId="0" applyNumberFormat="1" applyFont="1" applyBorder="1" applyAlignment="1">
      <alignment horizontal="left"/>
    </xf>
    <xf numFmtId="0" fontId="1" fillId="0" borderId="21" xfId="0" applyNumberFormat="1" applyFont="1" applyBorder="1" applyAlignment="1">
      <alignment horizontal="left"/>
    </xf>
    <xf numFmtId="0" fontId="1" fillId="0" borderId="73" xfId="0" applyNumberFormat="1" applyFont="1" applyBorder="1" applyAlignment="1">
      <alignment horizontal="left" indent="2"/>
    </xf>
    <xf numFmtId="0" fontId="1" fillId="0" borderId="18" xfId="0" applyNumberFormat="1" applyFont="1" applyBorder="1" applyAlignment="1">
      <alignment horizontal="left" indent="2"/>
    </xf>
    <xf numFmtId="0" fontId="23" fillId="0" borderId="18" xfId="0" applyNumberFormat="1" applyFont="1" applyBorder="1" applyAlignment="1">
      <alignment horizontal="center" vertical="top"/>
    </xf>
    <xf numFmtId="4" fontId="15" fillId="0" borderId="23" xfId="0" applyNumberFormat="1" applyFont="1" applyBorder="1" applyAlignment="1">
      <alignment horizontal="center" vertical="center"/>
    </xf>
    <xf numFmtId="4" fontId="12" fillId="0" borderId="23" xfId="0" applyNumberFormat="1" applyFont="1" applyBorder="1" applyAlignment="1">
      <alignment horizontal="center" vertical="center"/>
    </xf>
    <xf numFmtId="0" fontId="1" fillId="0" borderId="73" xfId="0" applyNumberFormat="1" applyFont="1" applyBorder="1" applyAlignment="1">
      <alignment horizontal="left" indent="3"/>
    </xf>
    <xf numFmtId="49" fontId="1" fillId="0" borderId="23" xfId="0" applyNumberFormat="1" applyFont="1" applyBorder="1" applyAlignment="1">
      <alignment horizontal="center"/>
    </xf>
    <xf numFmtId="4" fontId="23" fillId="0" borderId="22" xfId="0" applyNumberFormat="1" applyFont="1" applyBorder="1" applyAlignment="1">
      <alignment horizontal="center" vertical="center"/>
    </xf>
    <xf numFmtId="0" fontId="1" fillId="0" borderId="22" xfId="0" applyNumberFormat="1" applyFont="1" applyBorder="1" applyAlignment="1">
      <alignment horizontal="center"/>
    </xf>
    <xf numFmtId="0" fontId="1" fillId="0" borderId="61" xfId="0" applyNumberFormat="1" applyFont="1" applyBorder="1" applyAlignment="1">
      <alignment horizontal="center"/>
    </xf>
    <xf numFmtId="0" fontId="1" fillId="0" borderId="75"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3" xfId="0" applyNumberFormat="1" applyFont="1" applyBorder="1" applyAlignment="1">
      <alignment horizontal="center"/>
    </xf>
    <xf numFmtId="0" fontId="6" fillId="0" borderId="74" xfId="0" applyNumberFormat="1" applyFont="1" applyBorder="1" applyAlignment="1">
      <alignment horizontal="left"/>
    </xf>
    <xf numFmtId="0" fontId="6" fillId="0" borderId="21" xfId="0" applyNumberFormat="1" applyFont="1" applyBorder="1" applyAlignment="1">
      <alignment horizontal="left"/>
    </xf>
    <xf numFmtId="49" fontId="6" fillId="0" borderId="21" xfId="0" applyNumberFormat="1" applyFont="1" applyBorder="1" applyAlignment="1">
      <alignment horizontal="center"/>
    </xf>
    <xf numFmtId="0" fontId="6" fillId="0" borderId="21" xfId="0" applyNumberFormat="1" applyFont="1" applyBorder="1" applyAlignment="1">
      <alignment horizontal="center"/>
    </xf>
    <xf numFmtId="0" fontId="6" fillId="0" borderId="26" xfId="0" applyNumberFormat="1" applyFont="1" applyBorder="1" applyAlignment="1">
      <alignment horizontal="center"/>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73" xfId="0" applyNumberFormat="1" applyFont="1" applyBorder="1" applyAlignment="1">
      <alignment horizontal="left" wrapText="1" indent="2"/>
    </xf>
    <xf numFmtId="4" fontId="15" fillId="0" borderId="45" xfId="0" applyNumberFormat="1" applyFont="1" applyBorder="1" applyAlignment="1">
      <alignment horizontal="center" vertical="center"/>
    </xf>
    <xf numFmtId="4" fontId="15" fillId="0" borderId="28" xfId="0" applyNumberFormat="1" applyFont="1" applyBorder="1" applyAlignment="1">
      <alignment horizontal="center" vertical="center"/>
    </xf>
    <xf numFmtId="4" fontId="15" fillId="0" borderId="66" xfId="0" applyNumberFormat="1" applyFont="1" applyBorder="1" applyAlignment="1">
      <alignment horizontal="center" vertical="center"/>
    </xf>
    <xf numFmtId="0" fontId="1" fillId="0" borderId="18" xfId="0" applyNumberFormat="1" applyFont="1" applyBorder="1" applyAlignment="1">
      <alignment horizontal="center"/>
    </xf>
    <xf numFmtId="0" fontId="1" fillId="0" borderId="39" xfId="0" applyNumberFormat="1" applyFont="1" applyBorder="1" applyAlignment="1">
      <alignment horizontal="center"/>
    </xf>
    <xf numFmtId="0" fontId="1" fillId="0" borderId="73" xfId="0" applyNumberFormat="1" applyFont="1" applyBorder="1" applyAlignment="1">
      <alignment horizontal="left" wrapText="1" indent="4"/>
    </xf>
    <xf numFmtId="0" fontId="1" fillId="0" borderId="18" xfId="0" applyNumberFormat="1" applyFont="1" applyBorder="1" applyAlignment="1">
      <alignment horizontal="left" indent="4"/>
    </xf>
    <xf numFmtId="4" fontId="16" fillId="0" borderId="18" xfId="0" applyNumberFormat="1" applyFont="1" applyBorder="1" applyAlignment="1">
      <alignment horizontal="center"/>
    </xf>
    <xf numFmtId="4" fontId="14" fillId="0" borderId="18" xfId="0" applyNumberFormat="1" applyFont="1" applyBorder="1" applyAlignment="1">
      <alignment horizontal="center"/>
    </xf>
    <xf numFmtId="4" fontId="14" fillId="0" borderId="39" xfId="0" applyNumberFormat="1" applyFont="1" applyBorder="1" applyAlignment="1">
      <alignment horizontal="center"/>
    </xf>
    <xf numFmtId="0" fontId="1" fillId="0" borderId="18" xfId="0" applyNumberFormat="1" applyFont="1" applyBorder="1" applyAlignment="1">
      <alignment horizontal="left" wrapText="1" indent="4"/>
    </xf>
    <xf numFmtId="4" fontId="15" fillId="0" borderId="21" xfId="0" applyNumberFormat="1" applyFont="1" applyBorder="1" applyAlignment="1">
      <alignment horizontal="center" vertical="center"/>
    </xf>
    <xf numFmtId="4" fontId="15" fillId="0" borderId="25" xfId="0" applyNumberFormat="1" applyFont="1" applyBorder="1" applyAlignment="1">
      <alignment horizontal="center" vertical="center"/>
    </xf>
    <xf numFmtId="4" fontId="12" fillId="0" borderId="25" xfId="0" applyNumberFormat="1" applyFont="1" applyBorder="1" applyAlignment="1">
      <alignment horizontal="center" vertical="center"/>
    </xf>
    <xf numFmtId="0" fontId="1" fillId="0" borderId="21" xfId="0" applyNumberFormat="1" applyFont="1" applyBorder="1" applyAlignment="1">
      <alignment horizontal="center"/>
    </xf>
    <xf numFmtId="0" fontId="1" fillId="0" borderId="26" xfId="0" applyNumberFormat="1" applyFont="1" applyBorder="1" applyAlignment="1">
      <alignment horizontal="center"/>
    </xf>
    <xf numFmtId="0" fontId="6" fillId="0" borderId="73" xfId="0" applyNumberFormat="1" applyFont="1" applyBorder="1" applyAlignment="1">
      <alignment horizontal="left"/>
    </xf>
    <xf numFmtId="0" fontId="6" fillId="0" borderId="18" xfId="0" applyNumberFormat="1" applyFont="1" applyBorder="1" applyAlignment="1">
      <alignment horizontal="left"/>
    </xf>
    <xf numFmtId="49" fontId="6" fillId="0" borderId="18" xfId="0" applyNumberFormat="1" applyFont="1" applyBorder="1" applyAlignment="1">
      <alignment horizontal="center"/>
    </xf>
    <xf numFmtId="0" fontId="1" fillId="0" borderId="75"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82" xfId="0" applyNumberFormat="1" applyFont="1" applyBorder="1" applyAlignment="1">
      <alignment horizontal="center"/>
    </xf>
    <xf numFmtId="49" fontId="1" fillId="0" borderId="49" xfId="0" applyNumberFormat="1" applyFont="1" applyBorder="1" applyAlignment="1">
      <alignment horizontal="center"/>
    </xf>
    <xf numFmtId="49" fontId="1" fillId="0" borderId="19" xfId="0" applyNumberFormat="1" applyFont="1" applyBorder="1" applyAlignment="1">
      <alignment horizontal="center"/>
    </xf>
    <xf numFmtId="49" fontId="1" fillId="0" borderId="31" xfId="0" applyNumberFormat="1" applyFont="1" applyBorder="1" applyAlignment="1">
      <alignment horizontal="center"/>
    </xf>
    <xf numFmtId="0" fontId="10" fillId="0" borderId="0" xfId="0" applyNumberFormat="1" applyFont="1" applyBorder="1" applyAlignment="1">
      <alignment horizontal="justify" wrapText="1"/>
    </xf>
    <xf numFmtId="4" fontId="15" fillId="0" borderId="31" xfId="0" applyNumberFormat="1" applyFont="1" applyBorder="1" applyAlignment="1">
      <alignment horizontal="right" vertical="center"/>
    </xf>
    <xf numFmtId="4" fontId="12" fillId="0" borderId="49" xfId="0" applyNumberFormat="1" applyFont="1" applyBorder="1" applyAlignment="1">
      <alignment horizontal="right" vertical="center"/>
    </xf>
    <xf numFmtId="4" fontId="12" fillId="0" borderId="19" xfId="0" applyNumberFormat="1" applyFont="1" applyBorder="1" applyAlignment="1">
      <alignment horizontal="right" vertical="center"/>
    </xf>
    <xf numFmtId="0" fontId="17" fillId="0" borderId="31" xfId="0" applyNumberFormat="1" applyFont="1" applyBorder="1" applyAlignment="1">
      <alignment horizontal="center"/>
    </xf>
    <xf numFmtId="0" fontId="13" fillId="0" borderId="49" xfId="0" applyNumberFormat="1" applyFont="1" applyBorder="1" applyAlignment="1">
      <alignment horizontal="center"/>
    </xf>
    <xf numFmtId="0" fontId="13" fillId="0" borderId="48" xfId="0" applyNumberFormat="1" applyFont="1" applyBorder="1" applyAlignment="1">
      <alignment horizontal="center"/>
    </xf>
    <xf numFmtId="0" fontId="1" fillId="0" borderId="34" xfId="0" applyNumberFormat="1" applyFont="1" applyBorder="1" applyAlignment="1">
      <alignment horizontal="left" wrapText="1" indent="2"/>
    </xf>
    <xf numFmtId="0" fontId="1" fillId="0" borderId="35" xfId="0" applyNumberFormat="1" applyFont="1" applyBorder="1" applyAlignment="1">
      <alignment horizontal="left" indent="2"/>
    </xf>
    <xf numFmtId="0" fontId="1" fillId="0" borderId="57" xfId="0" applyNumberFormat="1" applyFont="1" applyBorder="1" applyAlignment="1">
      <alignment horizontal="left" indent="2"/>
    </xf>
    <xf numFmtId="0" fontId="5" fillId="0" borderId="0" xfId="0" applyNumberFormat="1" applyFont="1" applyBorder="1" applyAlignment="1">
      <alignment horizontal="center"/>
    </xf>
    <xf numFmtId="0" fontId="4" fillId="0" borderId="24" xfId="0" applyNumberFormat="1" applyFont="1" applyBorder="1" applyAlignment="1">
      <alignment horizontal="center" vertical="center" wrapText="1"/>
    </xf>
    <xf numFmtId="4" fontId="15" fillId="0" borderId="45" xfId="0" applyNumberFormat="1" applyFont="1" applyBorder="1" applyAlignment="1">
      <alignment horizontal="center"/>
    </xf>
    <xf numFmtId="4" fontId="12" fillId="0" borderId="28" xfId="0" applyNumberFormat="1" applyFont="1" applyBorder="1" applyAlignment="1">
      <alignment horizontal="center"/>
    </xf>
    <xf numFmtId="4" fontId="12" fillId="0" borderId="66" xfId="0" applyNumberFormat="1" applyFont="1" applyBorder="1" applyAlignment="1">
      <alignment horizontal="center"/>
    </xf>
    <xf numFmtId="4" fontId="12" fillId="0" borderId="58" xfId="0" applyNumberFormat="1" applyFont="1" applyBorder="1" applyAlignment="1">
      <alignment horizontal="center"/>
    </xf>
    <xf numFmtId="49" fontId="1" fillId="0" borderId="45" xfId="0" applyNumberFormat="1" applyFont="1" applyBorder="1" applyAlignment="1">
      <alignment horizontal="center"/>
    </xf>
    <xf numFmtId="49" fontId="1" fillId="0" borderId="28" xfId="0" applyNumberFormat="1" applyFont="1" applyBorder="1" applyAlignment="1">
      <alignment horizontal="center"/>
    </xf>
    <xf numFmtId="49" fontId="1" fillId="0" borderId="66" xfId="0" applyNumberFormat="1" applyFont="1" applyBorder="1" applyAlignment="1">
      <alignment horizontal="center"/>
    </xf>
    <xf numFmtId="0" fontId="1" fillId="0" borderId="45" xfId="0" applyNumberFormat="1" applyFont="1" applyBorder="1" applyAlignment="1">
      <alignment horizontal="left" wrapText="1" indent="1"/>
    </xf>
    <xf numFmtId="0" fontId="1" fillId="0" borderId="28" xfId="0" applyNumberFormat="1" applyFont="1" applyBorder="1" applyAlignment="1">
      <alignment horizontal="left" indent="1"/>
    </xf>
    <xf numFmtId="49" fontId="1" fillId="0" borderId="77" xfId="0" applyNumberFormat="1" applyFont="1" applyBorder="1" applyAlignment="1">
      <alignment horizontal="center"/>
    </xf>
    <xf numFmtId="0" fontId="1" fillId="0" borderId="35" xfId="0" applyNumberFormat="1" applyFont="1" applyBorder="1" applyAlignment="1">
      <alignment horizontal="center" vertical="center"/>
    </xf>
    <xf numFmtId="0" fontId="1" fillId="0" borderId="65" xfId="0" applyNumberFormat="1" applyFont="1" applyBorder="1" applyAlignment="1">
      <alignment horizontal="center" vertical="center"/>
    </xf>
    <xf numFmtId="0" fontId="1" fillId="0" borderId="38"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67"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8"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65" xfId="0" applyNumberFormat="1" applyFont="1" applyBorder="1" applyAlignment="1">
      <alignment horizontal="center" vertical="center" wrapText="1"/>
    </xf>
    <xf numFmtId="0" fontId="1" fillId="0" borderId="45"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66" xfId="0" applyNumberFormat="1" applyFont="1" applyBorder="1" applyAlignment="1">
      <alignment horizontal="center" vertical="center"/>
    </xf>
    <xf numFmtId="0" fontId="1" fillId="0" borderId="38" xfId="0" applyNumberFormat="1" applyFont="1" applyBorder="1" applyAlignment="1">
      <alignment horizontal="right"/>
    </xf>
    <xf numFmtId="0" fontId="1" fillId="0" borderId="44" xfId="0" applyNumberFormat="1" applyFont="1" applyBorder="1" applyAlignment="1">
      <alignment horizontal="right"/>
    </xf>
    <xf numFmtId="49" fontId="15" fillId="0" borderId="28" xfId="0" applyNumberFormat="1" applyFont="1" applyBorder="1" applyAlignment="1">
      <alignment horizontal="left"/>
    </xf>
    <xf numFmtId="49" fontId="12" fillId="0" borderId="28" xfId="0" applyNumberFormat="1" applyFont="1" applyBorder="1" applyAlignment="1">
      <alignment horizontal="left"/>
    </xf>
    <xf numFmtId="0" fontId="1" fillId="0" borderId="44" xfId="0" applyNumberFormat="1" applyFont="1" applyBorder="1" applyAlignment="1">
      <alignment horizontal="left"/>
    </xf>
    <xf numFmtId="0" fontId="1" fillId="0" borderId="67" xfId="0" applyNumberFormat="1" applyFont="1" applyBorder="1" applyAlignment="1">
      <alignment horizontal="left"/>
    </xf>
    <xf numFmtId="0" fontId="1" fillId="0" borderId="34" xfId="0" applyNumberFormat="1" applyFont="1" applyBorder="1" applyAlignment="1">
      <alignment horizontal="center" vertical="top" wrapText="1"/>
    </xf>
    <xf numFmtId="0" fontId="1" fillId="0" borderId="35" xfId="0" applyNumberFormat="1" applyFont="1" applyBorder="1" applyAlignment="1">
      <alignment horizontal="center" vertical="top" wrapText="1"/>
    </xf>
    <xf numFmtId="0" fontId="1" fillId="0" borderId="65" xfId="0" applyNumberFormat="1" applyFont="1" applyBorder="1" applyAlignment="1">
      <alignment horizontal="center" vertical="top" wrapText="1"/>
    </xf>
    <xf numFmtId="49" fontId="1" fillId="0" borderId="28" xfId="0" applyNumberFormat="1" applyFont="1" applyBorder="1" applyAlignment="1">
      <alignment horizontal="center" vertical="top"/>
    </xf>
    <xf numFmtId="49" fontId="1" fillId="0" borderId="66" xfId="0" applyNumberFormat="1" applyFont="1" applyBorder="1" applyAlignment="1">
      <alignment horizontal="center" vertical="top"/>
    </xf>
    <xf numFmtId="49" fontId="1" fillId="0" borderId="38"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67" xfId="0" applyNumberFormat="1" applyFont="1" applyBorder="1" applyAlignment="1">
      <alignment horizontal="center" vertical="top"/>
    </xf>
    <xf numFmtId="4" fontId="15" fillId="0" borderId="27" xfId="0" applyNumberFormat="1" applyFont="1" applyBorder="1" applyAlignment="1">
      <alignment horizontal="center"/>
    </xf>
    <xf numFmtId="4" fontId="12" fillId="0" borderId="69" xfId="0" applyNumberFormat="1" applyFont="1" applyBorder="1" applyAlignment="1">
      <alignment horizontal="center"/>
    </xf>
    <xf numFmtId="4" fontId="12" fillId="0" borderId="79" xfId="0" applyNumberFormat="1" applyFont="1" applyBorder="1" applyAlignment="1">
      <alignment horizontal="center"/>
    </xf>
    <xf numFmtId="49" fontId="1" fillId="0" borderId="32" xfId="0" applyNumberFormat="1" applyFont="1" applyBorder="1" applyAlignment="1">
      <alignment horizontal="center" vertical="top"/>
    </xf>
    <xf numFmtId="49" fontId="1" fillId="0" borderId="60" xfId="0" applyNumberFormat="1" applyFont="1" applyBorder="1" applyAlignment="1">
      <alignment horizontal="center" vertical="top"/>
    </xf>
    <xf numFmtId="49" fontId="1" fillId="0" borderId="72" xfId="0" applyNumberFormat="1" applyFont="1" applyBorder="1" applyAlignment="1">
      <alignment horizontal="center" vertical="top"/>
    </xf>
    <xf numFmtId="49" fontId="1" fillId="0" borderId="45" xfId="0" applyNumberFormat="1" applyFont="1" applyBorder="1" applyAlignment="1">
      <alignment horizontal="center" vertical="top"/>
    </xf>
    <xf numFmtId="0" fontId="6" fillId="0" borderId="0" xfId="0" applyNumberFormat="1" applyFont="1" applyBorder="1" applyAlignment="1">
      <alignment horizontal="center"/>
    </xf>
    <xf numFmtId="49" fontId="6" fillId="0" borderId="45" xfId="0" applyNumberFormat="1" applyFont="1" applyBorder="1" applyAlignment="1">
      <alignment horizontal="center"/>
    </xf>
    <xf numFmtId="49" fontId="6" fillId="0" borderId="28" xfId="0" applyNumberFormat="1" applyFont="1" applyBorder="1" applyAlignment="1">
      <alignment horizontal="center"/>
    </xf>
    <xf numFmtId="49" fontId="6" fillId="0" borderId="66" xfId="0" applyNumberFormat="1" applyFont="1" applyBorder="1" applyAlignment="1">
      <alignment horizontal="center"/>
    </xf>
    <xf numFmtId="0" fontId="6" fillId="0" borderId="45" xfId="0" applyNumberFormat="1" applyFont="1" applyBorder="1" applyAlignment="1">
      <alignment horizontal="left"/>
    </xf>
    <xf numFmtId="0" fontId="6" fillId="0" borderId="28" xfId="0" applyNumberFormat="1" applyFont="1" applyBorder="1" applyAlignment="1">
      <alignment horizontal="left"/>
    </xf>
    <xf numFmtId="49" fontId="6" fillId="0" borderId="78" xfId="0" applyNumberFormat="1" applyFont="1" applyBorder="1" applyAlignment="1">
      <alignment horizontal="center"/>
    </xf>
    <xf numFmtId="49" fontId="6" fillId="0" borderId="69" xfId="0" applyNumberFormat="1" applyFont="1" applyBorder="1" applyAlignment="1">
      <alignment horizontal="center"/>
    </xf>
    <xf numFmtId="49" fontId="6" fillId="0" borderId="83" xfId="0" applyNumberFormat="1" applyFont="1" applyBorder="1" applyAlignment="1">
      <alignment horizontal="center"/>
    </xf>
    <xf numFmtId="49" fontId="1" fillId="0" borderId="27" xfId="0" applyNumberFormat="1" applyFont="1" applyBorder="1" applyAlignment="1">
      <alignment horizontal="center"/>
    </xf>
    <xf numFmtId="49" fontId="1" fillId="0" borderId="69" xfId="0" applyNumberFormat="1" applyFont="1" applyBorder="1" applyAlignment="1">
      <alignment horizontal="center"/>
    </xf>
    <xf numFmtId="49" fontId="1" fillId="0" borderId="83" xfId="0" applyNumberFormat="1" applyFont="1" applyBorder="1" applyAlignment="1">
      <alignment horizontal="center"/>
    </xf>
    <xf numFmtId="4" fontId="12" fillId="0" borderId="83" xfId="0" applyNumberFormat="1" applyFont="1" applyBorder="1" applyAlignment="1">
      <alignment horizontal="center"/>
    </xf>
    <xf numFmtId="0" fontId="1" fillId="0" borderId="45" xfId="0" applyNumberFormat="1" applyFont="1" applyBorder="1" applyAlignment="1">
      <alignment horizontal="left" wrapText="1" indent="2"/>
    </xf>
    <xf numFmtId="0" fontId="1" fillId="0" borderId="28" xfId="0" applyNumberFormat="1" applyFont="1" applyBorder="1" applyAlignment="1">
      <alignment horizontal="left" indent="2"/>
    </xf>
    <xf numFmtId="0" fontId="1" fillId="0" borderId="45" xfId="0" applyNumberFormat="1" applyFont="1" applyBorder="1" applyAlignment="1">
      <alignment horizontal="left" wrapText="1" indent="3"/>
    </xf>
    <xf numFmtId="0" fontId="1" fillId="0" borderId="28" xfId="0" applyNumberFormat="1" applyFont="1" applyBorder="1" applyAlignment="1">
      <alignment horizontal="left" indent="3"/>
    </xf>
    <xf numFmtId="4" fontId="15" fillId="0" borderId="32" xfId="0" applyNumberFormat="1" applyFont="1" applyFill="1" applyBorder="1" applyAlignment="1">
      <alignment horizontal="center"/>
    </xf>
    <xf numFmtId="4" fontId="12" fillId="0" borderId="60" xfId="0" applyNumberFormat="1" applyFont="1" applyFill="1" applyBorder="1" applyAlignment="1">
      <alignment horizontal="center"/>
    </xf>
    <xf numFmtId="4" fontId="12" fillId="0" borderId="72" xfId="0" applyNumberFormat="1" applyFont="1" applyFill="1" applyBorder="1" applyAlignment="1">
      <alignment horizontal="center"/>
    </xf>
    <xf numFmtId="4" fontId="12" fillId="0" borderId="59"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66" xfId="0" applyNumberFormat="1" applyFont="1" applyFill="1" applyBorder="1" applyAlignment="1">
      <alignment horizontal="center"/>
    </xf>
    <xf numFmtId="0" fontId="1" fillId="0" borderId="45" xfId="0" applyNumberFormat="1" applyFont="1" applyFill="1" applyBorder="1" applyAlignment="1">
      <alignment horizontal="left" wrapText="1" indent="2"/>
    </xf>
    <xf numFmtId="0" fontId="1" fillId="0" borderId="28" xfId="0" applyNumberFormat="1" applyFont="1" applyFill="1" applyBorder="1" applyAlignment="1">
      <alignment horizontal="left" indent="2"/>
    </xf>
    <xf numFmtId="49" fontId="1" fillId="0" borderId="80" xfId="0" applyNumberFormat="1" applyFont="1" applyFill="1" applyBorder="1" applyAlignment="1">
      <alignment horizontal="center"/>
    </xf>
    <xf numFmtId="49" fontId="1" fillId="0" borderId="60" xfId="0" applyNumberFormat="1" applyFont="1" applyFill="1" applyBorder="1" applyAlignment="1">
      <alignment horizontal="center"/>
    </xf>
    <xf numFmtId="49" fontId="1" fillId="0" borderId="72" xfId="0" applyNumberFormat="1" applyFont="1" applyFill="1" applyBorder="1" applyAlignment="1">
      <alignment horizontal="center"/>
    </xf>
    <xf numFmtId="49" fontId="1" fillId="0" borderId="32" xfId="0" applyNumberFormat="1" applyFont="1" applyFill="1" applyBorder="1" applyAlignment="1">
      <alignment horizontal="center"/>
    </xf>
    <xf numFmtId="4" fontId="15" fillId="0" borderId="27" xfId="0" applyNumberFormat="1" applyFont="1" applyFill="1" applyBorder="1" applyAlignment="1">
      <alignment horizontal="center"/>
    </xf>
    <xf numFmtId="4" fontId="12" fillId="0" borderId="69" xfId="0" applyNumberFormat="1" applyFont="1" applyFill="1" applyBorder="1" applyAlignment="1">
      <alignment horizontal="center"/>
    </xf>
    <xf numFmtId="4" fontId="12" fillId="0" borderId="83" xfId="0" applyNumberFormat="1" applyFont="1" applyFill="1" applyBorder="1" applyAlignment="1">
      <alignment horizontal="center"/>
    </xf>
    <xf numFmtId="4" fontId="12" fillId="0" borderId="79" xfId="0" applyNumberFormat="1" applyFont="1" applyFill="1" applyBorder="1" applyAlignment="1">
      <alignment horizontal="center"/>
    </xf>
    <xf numFmtId="0" fontId="1" fillId="0" borderId="45" xfId="0" applyNumberFormat="1" applyFont="1" applyFill="1" applyBorder="1" applyAlignment="1">
      <alignment horizontal="left" wrapText="1" indent="3"/>
    </xf>
    <xf numFmtId="0" fontId="1" fillId="0" borderId="28" xfId="0" applyNumberFormat="1" applyFont="1" applyFill="1" applyBorder="1" applyAlignment="1">
      <alignment horizontal="left" indent="3"/>
    </xf>
    <xf numFmtId="49" fontId="1" fillId="0" borderId="78" xfId="0" applyNumberFormat="1" applyFont="1" applyFill="1" applyBorder="1" applyAlignment="1">
      <alignment horizontal="center"/>
    </xf>
    <xf numFmtId="49" fontId="1" fillId="0" borderId="69" xfId="0" applyNumberFormat="1" applyFont="1" applyFill="1" applyBorder="1" applyAlignment="1">
      <alignment horizontal="center"/>
    </xf>
    <xf numFmtId="49" fontId="1" fillId="0" borderId="83" xfId="0" applyNumberFormat="1" applyFont="1" applyFill="1" applyBorder="1" applyAlignment="1">
      <alignment horizontal="center"/>
    </xf>
    <xf numFmtId="49" fontId="1" fillId="0" borderId="27" xfId="0" applyNumberFormat="1" applyFont="1" applyFill="1" applyBorder="1" applyAlignment="1">
      <alignment horizontal="center"/>
    </xf>
    <xf numFmtId="4" fontId="15" fillId="0" borderId="47" xfId="0" applyNumberFormat="1" applyFont="1" applyBorder="1" applyAlignment="1">
      <alignment horizontal="center"/>
    </xf>
    <xf numFmtId="4" fontId="12" fillId="0" borderId="0" xfId="0" applyNumberFormat="1" applyFont="1" applyBorder="1" applyAlignment="1">
      <alignment horizontal="center"/>
    </xf>
    <xf numFmtId="4" fontId="12" fillId="0" borderId="68" xfId="0" applyNumberFormat="1" applyFont="1" applyBorder="1" applyAlignment="1">
      <alignment horizontal="center"/>
    </xf>
    <xf numFmtId="4" fontId="15" fillId="0" borderId="34" xfId="0" applyNumberFormat="1" applyFont="1" applyBorder="1" applyAlignment="1">
      <alignment horizontal="center"/>
    </xf>
    <xf numFmtId="4" fontId="12" fillId="0" borderId="35" xfId="0" applyNumberFormat="1" applyFont="1" applyBorder="1" applyAlignment="1">
      <alignment horizontal="center"/>
    </xf>
    <xf numFmtId="4" fontId="12" fillId="0" borderId="65" xfId="0" applyNumberFormat="1" applyFont="1" applyBorder="1" applyAlignment="1">
      <alignment horizontal="center"/>
    </xf>
    <xf numFmtId="0" fontId="1" fillId="0" borderId="45" xfId="0" applyNumberFormat="1" applyFont="1" applyBorder="1" applyAlignment="1">
      <alignment horizontal="left" wrapText="1"/>
    </xf>
    <xf numFmtId="0" fontId="1" fillId="0" borderId="28" xfId="0" applyNumberFormat="1" applyFont="1" applyBorder="1" applyAlignment="1">
      <alignment horizontal="left"/>
    </xf>
    <xf numFmtId="0" fontId="1" fillId="0" borderId="38" xfId="0" applyNumberFormat="1" applyFont="1" applyBorder="1" applyAlignment="1">
      <alignment horizontal="left" wrapText="1" indent="4"/>
    </xf>
    <xf numFmtId="0" fontId="1" fillId="0" borderId="44" xfId="0" applyNumberFormat="1" applyFont="1" applyBorder="1" applyAlignment="1">
      <alignment horizontal="left" indent="4"/>
    </xf>
    <xf numFmtId="0" fontId="1" fillId="0" borderId="84" xfId="0" applyNumberFormat="1" applyFont="1" applyBorder="1" applyAlignment="1">
      <alignment horizontal="left" indent="4"/>
    </xf>
    <xf numFmtId="4" fontId="15" fillId="0" borderId="38" xfId="0" applyNumberFormat="1" applyFont="1" applyBorder="1" applyAlignment="1">
      <alignment horizontal="center"/>
    </xf>
    <xf numFmtId="4" fontId="12" fillId="0" borderId="44" xfId="0" applyNumberFormat="1" applyFont="1" applyBorder="1" applyAlignment="1">
      <alignment horizontal="center"/>
    </xf>
    <xf numFmtId="4" fontId="12" fillId="0" borderId="84" xfId="0" applyNumberFormat="1" applyFont="1" applyBorder="1" applyAlignment="1">
      <alignment horizontal="center"/>
    </xf>
    <xf numFmtId="4" fontId="12" fillId="0" borderId="71" xfId="0" applyNumberFormat="1" applyFont="1" applyBorder="1" applyAlignment="1">
      <alignment horizontal="center"/>
    </xf>
    <xf numFmtId="4" fontId="12" fillId="0" borderId="57" xfId="0" applyNumberFormat="1" applyFont="1" applyBorder="1" applyAlignment="1">
      <alignment horizontal="center"/>
    </xf>
    <xf numFmtId="4" fontId="12" fillId="0" borderId="67" xfId="0" applyNumberFormat="1" applyFont="1" applyBorder="1" applyAlignment="1">
      <alignment horizontal="center"/>
    </xf>
    <xf numFmtId="49" fontId="1" fillId="0" borderId="38" xfId="0" applyNumberFormat="1" applyFont="1" applyBorder="1" applyAlignment="1">
      <alignment horizontal="center"/>
    </xf>
    <xf numFmtId="49" fontId="1" fillId="0" borderId="44" xfId="0" applyNumberFormat="1" applyFont="1" applyBorder="1" applyAlignment="1">
      <alignment horizontal="center"/>
    </xf>
    <xf numFmtId="49" fontId="1" fillId="0" borderId="6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65" xfId="0" applyNumberFormat="1" applyFont="1" applyBorder="1" applyAlignment="1">
      <alignment horizontal="center"/>
    </xf>
    <xf numFmtId="0" fontId="15" fillId="0" borderId="47" xfId="0" applyNumberFormat="1" applyFont="1" applyBorder="1" applyAlignment="1">
      <alignment horizontal="center" wrapText="1"/>
    </xf>
    <xf numFmtId="0" fontId="12" fillId="0" borderId="0" xfId="0" applyNumberFormat="1" applyFont="1" applyBorder="1" applyAlignment="1">
      <alignment horizontal="center" wrapText="1"/>
    </xf>
    <xf numFmtId="0" fontId="12" fillId="0" borderId="71" xfId="0" applyNumberFormat="1" applyFont="1" applyBorder="1" applyAlignment="1">
      <alignment horizontal="center" wrapText="1"/>
    </xf>
    <xf numFmtId="49" fontId="15" fillId="0" borderId="34" xfId="0" applyNumberFormat="1" applyFont="1" applyBorder="1" applyAlignment="1">
      <alignment horizontal="center"/>
    </xf>
    <xf numFmtId="49" fontId="12" fillId="0" borderId="65" xfId="0" applyNumberFormat="1" applyFont="1" applyBorder="1" applyAlignment="1">
      <alignment horizontal="center"/>
    </xf>
    <xf numFmtId="49" fontId="15" fillId="0" borderId="47" xfId="0" applyNumberFormat="1" applyFont="1" applyBorder="1" applyAlignment="1">
      <alignment horizontal="center"/>
    </xf>
    <xf numFmtId="49" fontId="12" fillId="0" borderId="0" xfId="0" applyNumberFormat="1" applyFont="1" applyBorder="1" applyAlignment="1">
      <alignment horizontal="center"/>
    </xf>
    <xf numFmtId="49" fontId="12" fillId="0" borderId="68" xfId="0" applyNumberFormat="1" applyFont="1" applyBorder="1" applyAlignment="1">
      <alignment horizontal="center"/>
    </xf>
    <xf numFmtId="0" fontId="17" fillId="0" borderId="35" xfId="0" applyNumberFormat="1" applyFont="1" applyBorder="1" applyAlignment="1">
      <alignment horizontal="center"/>
    </xf>
    <xf numFmtId="0" fontId="13" fillId="0" borderId="35" xfId="0" applyNumberFormat="1" applyFont="1" applyBorder="1" applyAlignment="1">
      <alignment horizontal="center"/>
    </xf>
    <xf numFmtId="49" fontId="17" fillId="0" borderId="35" xfId="0" applyNumberFormat="1" applyFont="1" applyBorder="1" applyAlignment="1">
      <alignment horizontal="center"/>
    </xf>
    <xf numFmtId="49" fontId="13" fillId="0" borderId="35" xfId="0" applyNumberFormat="1" applyFont="1" applyBorder="1" applyAlignment="1">
      <alignment horizontal="center"/>
    </xf>
    <xf numFmtId="4" fontId="12" fillId="0" borderId="31" xfId="0" applyNumberFormat="1" applyFont="1" applyBorder="1" applyAlignment="1">
      <alignment horizontal="center"/>
    </xf>
    <xf numFmtId="4" fontId="12" fillId="0" borderId="49" xfId="0" applyNumberFormat="1" applyFont="1" applyBorder="1" applyAlignment="1">
      <alignment horizontal="center"/>
    </xf>
    <xf numFmtId="4" fontId="12" fillId="0" borderId="19" xfId="0" applyNumberFormat="1" applyFont="1" applyBorder="1" applyAlignment="1">
      <alignment horizontal="center"/>
    </xf>
    <xf numFmtId="49" fontId="1" fillId="0" borderId="47" xfId="0" applyNumberFormat="1" applyFont="1" applyBorder="1" applyAlignment="1">
      <alignment horizontal="center"/>
    </xf>
    <xf numFmtId="49" fontId="1" fillId="0" borderId="0" xfId="0" applyNumberFormat="1" applyFont="1" applyBorder="1" applyAlignment="1">
      <alignment horizontal="center"/>
    </xf>
    <xf numFmtId="49" fontId="1" fillId="0" borderId="68" xfId="0" applyNumberFormat="1" applyFont="1" applyBorder="1" applyAlignment="1">
      <alignment horizontal="center"/>
    </xf>
    <xf numFmtId="49" fontId="1" fillId="0" borderId="85" xfId="0" applyNumberFormat="1" applyFont="1" applyBorder="1" applyAlignment="1">
      <alignment horizontal="center"/>
    </xf>
    <xf numFmtId="49" fontId="1" fillId="0" borderId="70" xfId="0" applyNumberFormat="1" applyFont="1" applyBorder="1" applyAlignment="1">
      <alignment horizontal="center"/>
    </xf>
    <xf numFmtId="4" fontId="12" fillId="0" borderId="48" xfId="0" applyNumberFormat="1" applyFont="1" applyBorder="1" applyAlignment="1">
      <alignment horizontal="center"/>
    </xf>
    <xf numFmtId="49" fontId="17" fillId="0" borderId="35" xfId="0" applyNumberFormat="1" applyFont="1" applyBorder="1" applyAlignment="1">
      <alignment horizontal="left"/>
    </xf>
    <xf numFmtId="49" fontId="13" fillId="0" borderId="35" xfId="0" applyNumberFormat="1" applyFont="1" applyBorder="1" applyAlignment="1">
      <alignment horizontal="left"/>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0" fontId="17" fillId="0" borderId="86" xfId="0" applyNumberFormat="1" applyFont="1" applyBorder="1" applyAlignment="1">
      <alignment horizontal="center"/>
    </xf>
    <xf numFmtId="0" fontId="13" fillId="0" borderId="87" xfId="0" applyNumberFormat="1" applyFont="1" applyBorder="1" applyAlignment="1">
      <alignment horizontal="center"/>
    </xf>
    <xf numFmtId="0" fontId="4" fillId="0" borderId="88" xfId="0" applyNumberFormat="1" applyFont="1" applyBorder="1" applyAlignment="1">
      <alignment horizontal="center" vertical="top"/>
    </xf>
    <xf numFmtId="0" fontId="4" fillId="0" borderId="89"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9" fontId="1" fillId="0" borderId="90" xfId="0" applyNumberFormat="1" applyFont="1" applyBorder="1" applyAlignment="1">
      <alignment horizontal="center"/>
    </xf>
    <xf numFmtId="0" fontId="15" fillId="0" borderId="34" xfId="0" applyNumberFormat="1" applyFont="1" applyBorder="1" applyAlignment="1">
      <alignment horizontal="left" wrapText="1" indent="4"/>
    </xf>
    <xf numFmtId="0" fontId="0" fillId="0" borderId="57" xfId="0" applyBorder="1" applyAlignment="1">
      <alignment/>
    </xf>
    <xf numFmtId="4" fontId="12" fillId="0" borderId="18" xfId="0" applyNumberFormat="1" applyFont="1" applyBorder="1" applyAlignment="1">
      <alignment horizontal="center"/>
    </xf>
    <xf numFmtId="4" fontId="12" fillId="0" borderId="39" xfId="0" applyNumberFormat="1" applyFont="1" applyBorder="1" applyAlignment="1">
      <alignment horizontal="center"/>
    </xf>
    <xf numFmtId="0" fontId="1" fillId="0" borderId="91" xfId="0" applyNumberFormat="1" applyFont="1" applyBorder="1" applyAlignment="1">
      <alignment horizontal="left" wrapText="1" indent="2"/>
    </xf>
    <xf numFmtId="0" fontId="1" fillId="0" borderId="24" xfId="0" applyNumberFormat="1" applyFont="1" applyBorder="1" applyAlignment="1">
      <alignment horizontal="left" indent="2"/>
    </xf>
    <xf numFmtId="4" fontId="23" fillId="0" borderId="24" xfId="0" applyNumberFormat="1" applyFont="1" applyBorder="1" applyAlignment="1">
      <alignment horizontal="center" vertical="center"/>
    </xf>
    <xf numFmtId="2" fontId="3" fillId="0" borderId="38" xfId="0" applyNumberFormat="1" applyFont="1" applyBorder="1" applyAlignment="1">
      <alignment horizontal="center" wrapText="1"/>
    </xf>
    <xf numFmtId="2" fontId="3" fillId="0" borderId="44" xfId="0" applyNumberFormat="1" applyFont="1" applyBorder="1" applyAlignment="1">
      <alignment horizontal="center" wrapText="1"/>
    </xf>
    <xf numFmtId="2" fontId="3" fillId="0" borderId="67" xfId="0" applyNumberFormat="1" applyFont="1" applyBorder="1" applyAlignment="1">
      <alignment horizontal="center" wrapText="1"/>
    </xf>
    <xf numFmtId="2" fontId="3" fillId="0" borderId="31" xfId="0" applyNumberFormat="1" applyFont="1" applyBorder="1" applyAlignment="1">
      <alignment horizontal="center" wrapText="1"/>
    </xf>
    <xf numFmtId="2" fontId="3" fillId="0" borderId="49" xfId="0" applyNumberFormat="1" applyFont="1" applyBorder="1" applyAlignment="1">
      <alignment horizontal="center" wrapText="1"/>
    </xf>
    <xf numFmtId="2" fontId="3" fillId="0" borderId="19" xfId="0" applyNumberFormat="1" applyFont="1" applyBorder="1" applyAlignment="1">
      <alignment horizontal="center" wrapText="1"/>
    </xf>
    <xf numFmtId="4" fontId="22" fillId="0" borderId="38" xfId="0" applyNumberFormat="1" applyFont="1" applyBorder="1" applyAlignment="1">
      <alignment horizontal="center" vertical="center"/>
    </xf>
    <xf numFmtId="4" fontId="22" fillId="0" borderId="44" xfId="0" applyNumberFormat="1" applyFont="1" applyBorder="1" applyAlignment="1">
      <alignment horizontal="center" vertical="center"/>
    </xf>
    <xf numFmtId="4" fontId="22" fillId="0" borderId="84" xfId="0" applyNumberFormat="1" applyFont="1" applyBorder="1" applyAlignment="1">
      <alignment horizontal="center" vertical="center"/>
    </xf>
    <xf numFmtId="0" fontId="1" fillId="0" borderId="32" xfId="0" applyNumberFormat="1" applyFont="1" applyBorder="1" applyAlignment="1">
      <alignment horizontal="left" wrapText="1" indent="2"/>
    </xf>
    <xf numFmtId="0" fontId="1" fillId="0" borderId="60" xfId="0" applyNumberFormat="1" applyFont="1" applyBorder="1" applyAlignment="1">
      <alignment horizontal="left" indent="2"/>
    </xf>
    <xf numFmtId="0" fontId="1" fillId="0" borderId="59" xfId="0" applyNumberFormat="1" applyFont="1" applyBorder="1" applyAlignment="1">
      <alignment horizontal="left" indent="2"/>
    </xf>
    <xf numFmtId="49" fontId="1" fillId="0" borderId="72" xfId="0" applyNumberFormat="1" applyFont="1" applyBorder="1" applyAlignment="1">
      <alignment horizontal="center"/>
    </xf>
    <xf numFmtId="49" fontId="1" fillId="0" borderId="32" xfId="0" applyNumberFormat="1" applyFont="1" applyBorder="1" applyAlignment="1">
      <alignment horizontal="center"/>
    </xf>
    <xf numFmtId="4" fontId="15" fillId="0" borderId="32" xfId="0" applyNumberFormat="1" applyFont="1" applyBorder="1" applyAlignment="1">
      <alignment horizontal="right" vertical="center"/>
    </xf>
    <xf numFmtId="4" fontId="12" fillId="0" borderId="60" xfId="0" applyNumberFormat="1" applyFont="1" applyBorder="1" applyAlignment="1">
      <alignment horizontal="right" vertical="center"/>
    </xf>
    <xf numFmtId="4" fontId="12" fillId="0" borderId="72" xfId="0" applyNumberFormat="1" applyFont="1" applyBorder="1" applyAlignment="1">
      <alignment horizontal="right" vertical="center"/>
    </xf>
    <xf numFmtId="4" fontId="15" fillId="0" borderId="32" xfId="0" applyNumberFormat="1" applyFont="1" applyBorder="1" applyAlignment="1">
      <alignment horizontal="center" vertical="center"/>
    </xf>
    <xf numFmtId="4" fontId="12" fillId="0" borderId="60" xfId="0" applyNumberFormat="1" applyFont="1" applyBorder="1" applyAlignment="1">
      <alignment horizontal="center" vertical="center"/>
    </xf>
    <xf numFmtId="4" fontId="12" fillId="0" borderId="72" xfId="0" applyNumberFormat="1" applyFont="1" applyBorder="1" applyAlignment="1">
      <alignment horizontal="center" vertical="center"/>
    </xf>
    <xf numFmtId="4" fontId="15" fillId="0" borderId="32" xfId="0" applyNumberFormat="1" applyFont="1" applyBorder="1" applyAlignment="1">
      <alignment horizontal="center"/>
    </xf>
    <xf numFmtId="4" fontId="12" fillId="0" borderId="60" xfId="0" applyNumberFormat="1" applyFont="1" applyBorder="1" applyAlignment="1">
      <alignment horizontal="center"/>
    </xf>
    <xf numFmtId="4" fontId="12" fillId="0" borderId="59" xfId="0" applyNumberFormat="1" applyFont="1" applyBorder="1" applyAlignment="1">
      <alignment horizontal="center"/>
    </xf>
    <xf numFmtId="4" fontId="22" fillId="0" borderId="18" xfId="0" applyNumberFormat="1" applyFont="1" applyBorder="1" applyAlignment="1">
      <alignment horizontal="center" vertical="center"/>
    </xf>
    <xf numFmtId="0" fontId="22" fillId="0" borderId="18" xfId="0" applyNumberFormat="1" applyFont="1" applyBorder="1" applyAlignment="1">
      <alignment horizontal="center" vertical="center"/>
    </xf>
    <xf numFmtId="0" fontId="22" fillId="0" borderId="39" xfId="0" applyNumberFormat="1" applyFont="1" applyBorder="1" applyAlignment="1">
      <alignment horizontal="center" vertical="center"/>
    </xf>
    <xf numFmtId="4" fontId="22" fillId="0" borderId="39" xfId="0" applyNumberFormat="1" applyFont="1" applyBorder="1" applyAlignment="1">
      <alignment horizontal="center" vertical="center"/>
    </xf>
    <xf numFmtId="4" fontId="22" fillId="0" borderId="21" xfId="0" applyNumberFormat="1" applyFont="1" applyBorder="1" applyAlignment="1">
      <alignment horizontal="center"/>
    </xf>
    <xf numFmtId="0" fontId="22" fillId="0" borderId="21" xfId="0" applyNumberFormat="1" applyFont="1" applyBorder="1" applyAlignment="1">
      <alignment horizontal="center"/>
    </xf>
    <xf numFmtId="0" fontId="22" fillId="0" borderId="26" xfId="0" applyNumberFormat="1" applyFont="1" applyBorder="1" applyAlignment="1">
      <alignment horizontal="center"/>
    </xf>
    <xf numFmtId="4" fontId="23" fillId="0" borderId="21" xfId="0" applyNumberFormat="1" applyFont="1" applyBorder="1" applyAlignment="1">
      <alignment horizontal="center" vertical="center"/>
    </xf>
    <xf numFmtId="4" fontId="22" fillId="0" borderId="18" xfId="0" applyNumberFormat="1" applyFont="1" applyBorder="1" applyAlignment="1">
      <alignment horizontal="center"/>
    </xf>
    <xf numFmtId="4" fontId="22" fillId="0" borderId="39" xfId="0" applyNumberFormat="1" applyFont="1" applyBorder="1" applyAlignment="1">
      <alignment horizontal="center"/>
    </xf>
    <xf numFmtId="4" fontId="20" fillId="0" borderId="20" xfId="0" applyNumberFormat="1" applyFont="1" applyBorder="1" applyAlignment="1">
      <alignment horizontal="center" vertical="center"/>
    </xf>
    <xf numFmtId="4" fontId="12" fillId="0" borderId="33" xfId="0" applyNumberFormat="1" applyFont="1" applyBorder="1" applyAlignment="1">
      <alignment horizontal="center" vertical="center"/>
    </xf>
    <xf numFmtId="0" fontId="6" fillId="0" borderId="76" xfId="0" applyNumberFormat="1" applyFont="1" applyBorder="1" applyAlignment="1">
      <alignment horizontal="left"/>
    </xf>
    <xf numFmtId="0" fontId="6" fillId="0" borderId="20" xfId="0" applyNumberFormat="1" applyFont="1" applyBorder="1" applyAlignment="1">
      <alignment horizontal="left"/>
    </xf>
    <xf numFmtId="49" fontId="6" fillId="0" borderId="20" xfId="0" applyNumberFormat="1" applyFont="1" applyBorder="1" applyAlignment="1">
      <alignment horizontal="center"/>
    </xf>
    <xf numFmtId="4" fontId="22" fillId="0" borderId="24" xfId="0" applyNumberFormat="1" applyFont="1" applyBorder="1" applyAlignment="1">
      <alignment horizontal="center" vertical="center"/>
    </xf>
    <xf numFmtId="4" fontId="22" fillId="0" borderId="37" xfId="0" applyNumberFormat="1" applyFont="1" applyBorder="1" applyAlignment="1">
      <alignment horizontal="center" vertical="center"/>
    </xf>
    <xf numFmtId="4" fontId="1" fillId="0" borderId="22" xfId="0" applyNumberFormat="1" applyFont="1" applyBorder="1" applyAlignment="1">
      <alignment horizontal="left" wrapText="1" indent="3"/>
    </xf>
    <xf numFmtId="4" fontId="1" fillId="0" borderId="22" xfId="0" applyNumberFormat="1" applyFont="1" applyBorder="1" applyAlignment="1">
      <alignment horizontal="left" indent="3"/>
    </xf>
    <xf numFmtId="4" fontId="1" fillId="0" borderId="22" xfId="0" applyNumberFormat="1" applyFont="1" applyBorder="1" applyAlignment="1">
      <alignment horizontal="center"/>
    </xf>
    <xf numFmtId="4" fontId="22" fillId="0" borderId="22" xfId="0" applyNumberFormat="1" applyFont="1" applyBorder="1" applyAlignment="1">
      <alignment horizontal="center"/>
    </xf>
    <xf numFmtId="0" fontId="1" fillId="0" borderId="91" xfId="0" applyNumberFormat="1" applyFont="1" applyBorder="1" applyAlignment="1">
      <alignment horizontal="left" wrapText="1" indent="3"/>
    </xf>
    <xf numFmtId="0" fontId="1" fillId="0" borderId="24" xfId="0" applyNumberFormat="1" applyFont="1" applyBorder="1" applyAlignment="1">
      <alignment horizontal="left" indent="3"/>
    </xf>
    <xf numFmtId="0" fontId="12" fillId="0" borderId="18" xfId="0" applyNumberFormat="1" applyFont="1" applyBorder="1" applyAlignment="1">
      <alignment horizontal="center" vertical="top"/>
    </xf>
    <xf numFmtId="0" fontId="1" fillId="0" borderId="77" xfId="0" applyNumberFormat="1" applyFont="1" applyBorder="1" applyAlignment="1">
      <alignment horizontal="left" indent="3"/>
    </xf>
    <xf numFmtId="0" fontId="1" fillId="0" borderId="66" xfId="0" applyNumberFormat="1" applyFont="1" applyBorder="1" applyAlignment="1">
      <alignment horizontal="left" indent="3"/>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3"/>
    </xf>
    <xf numFmtId="4" fontId="22" fillId="0" borderId="18" xfId="0" applyNumberFormat="1" applyFont="1" applyFill="1" applyBorder="1" applyAlignment="1" applyProtection="1">
      <alignment horizontal="center" vertical="center"/>
      <protection/>
    </xf>
    <xf numFmtId="4" fontId="24" fillId="0" borderId="18" xfId="0" applyNumberFormat="1" applyFont="1" applyFill="1" applyBorder="1" applyAlignment="1" applyProtection="1">
      <alignment horizontal="center" vertical="center"/>
      <protection/>
    </xf>
    <xf numFmtId="4" fontId="89" fillId="0" borderId="72" xfId="0" applyNumberFormat="1" applyFont="1" applyBorder="1" applyAlignment="1">
      <alignment horizontal="center"/>
    </xf>
    <xf numFmtId="4" fontId="90" fillId="0" borderId="22" xfId="0" applyNumberFormat="1" applyFont="1" applyBorder="1" applyAlignment="1">
      <alignment horizontal="center"/>
    </xf>
    <xf numFmtId="4" fontId="90" fillId="0" borderId="61" xfId="0" applyNumberFormat="1" applyFont="1" applyBorder="1" applyAlignment="1">
      <alignment horizontal="center"/>
    </xf>
    <xf numFmtId="4" fontId="20" fillId="0" borderId="20" xfId="0" applyNumberFormat="1" applyFont="1" applyBorder="1" applyAlignment="1">
      <alignment horizontal="center"/>
    </xf>
    <xf numFmtId="4" fontId="89" fillId="0" borderId="22" xfId="0" applyNumberFormat="1" applyFont="1" applyBorder="1" applyAlignment="1">
      <alignment horizontal="center" vertical="center"/>
    </xf>
    <xf numFmtId="4" fontId="90" fillId="0" borderId="22" xfId="0" applyNumberFormat="1" applyFont="1" applyBorder="1" applyAlignment="1">
      <alignment horizontal="center" vertical="center"/>
    </xf>
    <xf numFmtId="4" fontId="89" fillId="0" borderId="22" xfId="0" applyNumberFormat="1" applyFont="1" applyBorder="1" applyAlignment="1">
      <alignment horizontal="center"/>
    </xf>
    <xf numFmtId="4" fontId="90" fillId="0" borderId="32" xfId="0" applyNumberFormat="1" applyFont="1" applyBorder="1" applyAlignment="1">
      <alignment horizontal="center"/>
    </xf>
    <xf numFmtId="49" fontId="1" fillId="0" borderId="21" xfId="0" applyNumberFormat="1" applyFont="1" applyBorder="1" applyAlignment="1">
      <alignment horizontal="center" vertical="top"/>
    </xf>
    <xf numFmtId="49" fontId="1" fillId="0" borderId="26" xfId="0" applyNumberFormat="1" applyFont="1" applyBorder="1" applyAlignment="1">
      <alignment horizontal="center" vertical="top"/>
    </xf>
    <xf numFmtId="0" fontId="1" fillId="0" borderId="73" xfId="0" applyNumberFormat="1" applyFont="1" applyBorder="1" applyAlignment="1">
      <alignment horizontal="left"/>
    </xf>
    <xf numFmtId="4" fontId="89" fillId="0" borderId="18" xfId="0" applyNumberFormat="1" applyFont="1" applyBorder="1" applyAlignment="1">
      <alignment horizontal="center" vertical="center"/>
    </xf>
    <xf numFmtId="4" fontId="90" fillId="0" borderId="18" xfId="0" applyNumberFormat="1" applyFont="1" applyBorder="1" applyAlignment="1">
      <alignment horizontal="center" vertical="center"/>
    </xf>
    <xf numFmtId="0" fontId="1" fillId="0" borderId="31" xfId="0" applyNumberFormat="1" applyFont="1" applyBorder="1" applyAlignment="1">
      <alignment horizontal="center" vertical="top" wrapText="1"/>
    </xf>
    <xf numFmtId="0" fontId="1" fillId="0" borderId="49"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4" fontId="89" fillId="0" borderId="18" xfId="0" applyNumberFormat="1" applyFont="1" applyBorder="1" applyAlignment="1">
      <alignment horizontal="center"/>
    </xf>
    <xf numFmtId="4" fontId="90" fillId="0" borderId="18" xfId="0" applyNumberFormat="1" applyFont="1" applyBorder="1" applyAlignment="1">
      <alignment horizontal="center"/>
    </xf>
    <xf numFmtId="4" fontId="90" fillId="0" borderId="39" xfId="0" applyNumberFormat="1" applyFont="1" applyBorder="1" applyAlignment="1">
      <alignment horizontal="center"/>
    </xf>
    <xf numFmtId="49" fontId="1" fillId="0" borderId="74" xfId="0" applyNumberFormat="1" applyFont="1" applyBorder="1" applyAlignment="1">
      <alignment horizontal="center" vertical="top"/>
    </xf>
    <xf numFmtId="0" fontId="1" fillId="0" borderId="81"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92" xfId="0" applyNumberFormat="1" applyFont="1" applyBorder="1" applyAlignment="1">
      <alignment horizontal="center" vertical="center"/>
    </xf>
    <xf numFmtId="0" fontId="1" fillId="0" borderId="70" xfId="0" applyNumberFormat="1" applyFont="1" applyBorder="1" applyAlignment="1">
      <alignment horizontal="center" vertical="center"/>
    </xf>
    <xf numFmtId="0" fontId="1" fillId="0" borderId="82"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53"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0" fontId="1" fillId="0" borderId="92"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7" xfId="0" applyNumberFormat="1" applyFont="1" applyBorder="1" applyAlignment="1">
      <alignment horizontal="center" vertical="center"/>
    </xf>
    <xf numFmtId="0" fontId="1" fillId="0" borderId="69" xfId="0" applyNumberFormat="1" applyFont="1" applyBorder="1" applyAlignment="1">
      <alignment horizontal="center" vertical="center"/>
    </xf>
    <xf numFmtId="0" fontId="1" fillId="0" borderId="79" xfId="0" applyNumberFormat="1" applyFont="1" applyBorder="1" applyAlignment="1">
      <alignment horizontal="center" vertical="center"/>
    </xf>
    <xf numFmtId="2" fontId="4" fillId="0" borderId="38" xfId="0" applyNumberFormat="1" applyFont="1" applyBorder="1" applyAlignment="1">
      <alignment horizontal="center" wrapText="1"/>
    </xf>
    <xf numFmtId="2" fontId="4" fillId="0" borderId="44" xfId="0" applyNumberFormat="1" applyFont="1" applyBorder="1" applyAlignment="1">
      <alignment horizontal="center" wrapText="1"/>
    </xf>
    <xf numFmtId="2" fontId="4" fillId="0" borderId="84" xfId="0" applyNumberFormat="1" applyFont="1" applyBorder="1" applyAlignment="1">
      <alignment horizontal="center" wrapText="1"/>
    </xf>
    <xf numFmtId="2" fontId="4" fillId="0" borderId="31" xfId="0" applyNumberFormat="1" applyFont="1" applyBorder="1" applyAlignment="1">
      <alignment horizontal="center" wrapText="1"/>
    </xf>
    <xf numFmtId="2" fontId="4" fillId="0" borderId="49" xfId="0" applyNumberFormat="1" applyFont="1" applyBorder="1" applyAlignment="1">
      <alignment horizontal="center" wrapText="1"/>
    </xf>
    <xf numFmtId="2" fontId="4" fillId="0" borderId="48" xfId="0" applyNumberFormat="1" applyFont="1" applyBorder="1" applyAlignment="1">
      <alignment horizontal="center" wrapText="1"/>
    </xf>
    <xf numFmtId="4" fontId="20" fillId="0" borderId="21" xfId="0" applyNumberFormat="1" applyFont="1" applyBorder="1" applyAlignment="1">
      <alignment horizontal="center"/>
    </xf>
    <xf numFmtId="4" fontId="12" fillId="0" borderId="21" xfId="0" applyNumberFormat="1" applyFont="1" applyBorder="1" applyAlignment="1">
      <alignment horizontal="center"/>
    </xf>
    <xf numFmtId="4" fontId="12" fillId="0" borderId="26" xfId="0" applyNumberFormat="1" applyFont="1" applyBorder="1" applyAlignment="1">
      <alignment horizontal="center"/>
    </xf>
    <xf numFmtId="0" fontId="0" fillId="0" borderId="50" xfId="58" applyBorder="1" applyAlignment="1">
      <alignment horizontal="center" vertical="center" wrapText="1"/>
      <protection/>
    </xf>
    <xf numFmtId="0" fontId="0" fillId="0" borderId="36" xfId="58" applyBorder="1" applyAlignment="1">
      <alignment horizontal="center" vertical="center" wrapText="1"/>
      <protection/>
    </xf>
    <xf numFmtId="0" fontId="0" fillId="0" borderId="64" xfId="58" applyBorder="1" applyAlignment="1">
      <alignment horizontal="center" vertical="center" wrapText="1"/>
      <protection/>
    </xf>
    <xf numFmtId="0" fontId="28" fillId="0" borderId="25" xfId="58" applyFont="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9" xfId="58" applyFont="1" applyBorder="1" applyAlignment="1">
      <alignment horizontal="center" vertical="center" wrapText="1"/>
      <protection/>
    </xf>
    <xf numFmtId="4" fontId="0" fillId="0" borderId="25" xfId="58" applyNumberFormat="1" applyFont="1" applyBorder="1" applyAlignment="1">
      <alignment horizontal="center" vertical="center" wrapText="1"/>
      <protection/>
    </xf>
    <xf numFmtId="4" fontId="0" fillId="0" borderId="23" xfId="58" applyNumberFormat="1" applyFont="1" applyBorder="1" applyAlignment="1">
      <alignment horizontal="center" vertical="center" wrapText="1"/>
      <protection/>
    </xf>
    <xf numFmtId="4" fontId="0" fillId="0" borderId="29" xfId="58" applyNumberFormat="1" applyFont="1" applyBorder="1" applyAlignment="1">
      <alignment horizontal="center" vertical="center" wrapText="1"/>
      <protection/>
    </xf>
    <xf numFmtId="0" fontId="28" fillId="0" borderId="23" xfId="58" applyFont="1" applyBorder="1" applyAlignment="1">
      <alignment horizontal="center" vertical="center" wrapText="1"/>
      <protection/>
    </xf>
    <xf numFmtId="0" fontId="28" fillId="0" borderId="29" xfId="58" applyFont="1" applyBorder="1" applyAlignment="1">
      <alignment horizontal="center" vertical="center" wrapText="1"/>
      <protection/>
    </xf>
    <xf numFmtId="4" fontId="0" fillId="0" borderId="23" xfId="58" applyNumberFormat="1" applyBorder="1" applyAlignment="1">
      <alignment horizontal="center" vertical="center" wrapText="1"/>
      <protection/>
    </xf>
    <xf numFmtId="4" fontId="0" fillId="0" borderId="29" xfId="58" applyNumberFormat="1" applyBorder="1" applyAlignment="1">
      <alignment horizontal="center" vertical="center" wrapText="1"/>
      <protection/>
    </xf>
    <xf numFmtId="4" fontId="0" fillId="0" borderId="31" xfId="58" applyNumberFormat="1" applyBorder="1" applyAlignment="1">
      <alignment horizontal="center" vertical="center" wrapText="1"/>
      <protection/>
    </xf>
    <xf numFmtId="0" fontId="0" fillId="0" borderId="25" xfId="58" applyFont="1" applyBorder="1" applyAlignment="1">
      <alignment horizontal="center" vertical="center" wrapText="1"/>
      <protection/>
    </xf>
    <xf numFmtId="4" fontId="0" fillId="0" borderId="31" xfId="58" applyNumberFormat="1" applyFont="1" applyBorder="1" applyAlignment="1">
      <alignment horizontal="center" vertical="center" wrapText="1"/>
      <protection/>
    </xf>
    <xf numFmtId="0" fontId="0" fillId="0" borderId="73" xfId="58" applyBorder="1" applyAlignment="1">
      <alignment horizontal="center" vertical="center" wrapText="1"/>
      <protection/>
    </xf>
    <xf numFmtId="0" fontId="0" fillId="0" borderId="91" xfId="58" applyBorder="1" applyAlignment="1">
      <alignment horizontal="center" vertical="center" wrapText="1"/>
      <protection/>
    </xf>
    <xf numFmtId="0" fontId="28" fillId="0" borderId="18" xfId="58" applyFont="1" applyBorder="1" applyAlignment="1">
      <alignment horizontal="center" vertical="center" wrapText="1"/>
      <protection/>
    </xf>
    <xf numFmtId="0" fontId="28" fillId="0" borderId="24" xfId="58" applyFont="1" applyBorder="1" applyAlignment="1">
      <alignment horizontal="center" vertical="center" wrapText="1"/>
      <protection/>
    </xf>
    <xf numFmtId="4" fontId="0" fillId="0" borderId="18" xfId="58" applyNumberFormat="1" applyFont="1" applyBorder="1" applyAlignment="1">
      <alignment horizontal="center" vertical="center" wrapText="1"/>
      <protection/>
    </xf>
    <xf numFmtId="0" fontId="27" fillId="36" borderId="93" xfId="58" applyFont="1" applyFill="1" applyBorder="1" applyAlignment="1">
      <alignment horizontal="center" vertical="center" wrapText="1"/>
      <protection/>
    </xf>
    <xf numFmtId="0" fontId="27" fillId="36" borderId="56" xfId="58" applyFont="1" applyFill="1" applyBorder="1" applyAlignment="1">
      <alignment horizontal="center" vertical="center" wrapText="1"/>
      <protection/>
    </xf>
    <xf numFmtId="0" fontId="0" fillId="36" borderId="43" xfId="58" applyFill="1" applyBorder="1" applyAlignment="1">
      <alignment horizontal="center" vertical="center" wrapText="1"/>
      <protection/>
    </xf>
    <xf numFmtId="0" fontId="0" fillId="36" borderId="46" xfId="58" applyFill="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36" xfId="58" applyBorder="1">
      <alignment/>
      <protection/>
    </xf>
    <xf numFmtId="0" fontId="0" fillId="0" borderId="64" xfId="58" applyBorder="1">
      <alignment/>
      <protection/>
    </xf>
    <xf numFmtId="0" fontId="28" fillId="38" borderId="23" xfId="58" applyFont="1" applyFill="1" applyBorder="1" applyAlignment="1">
      <alignment horizontal="center" vertical="center" wrapText="1"/>
      <protection/>
    </xf>
    <xf numFmtId="0" fontId="0" fillId="38" borderId="23" xfId="58" applyFill="1" applyBorder="1">
      <alignment/>
      <protection/>
    </xf>
    <xf numFmtId="0" fontId="0" fillId="38" borderId="29" xfId="58" applyFill="1" applyBorder="1">
      <alignment/>
      <protection/>
    </xf>
    <xf numFmtId="0" fontId="0" fillId="37" borderId="25" xfId="58" applyFill="1" applyBorder="1" applyAlignment="1">
      <alignment horizontal="center" vertical="center"/>
      <protection/>
    </xf>
    <xf numFmtId="0" fontId="0" fillId="37" borderId="23" xfId="58" applyFill="1" applyBorder="1" applyAlignment="1">
      <alignment horizontal="center" vertical="center"/>
      <protection/>
    </xf>
    <xf numFmtId="0" fontId="0" fillId="37" borderId="29" xfId="58" applyFill="1" applyBorder="1" applyAlignment="1">
      <alignment horizontal="center" vertical="center"/>
      <protection/>
    </xf>
    <xf numFmtId="0" fontId="0" fillId="0" borderId="23" xfId="58" applyBorder="1">
      <alignment/>
      <protection/>
    </xf>
    <xf numFmtId="0" fontId="0" fillId="0" borderId="29" xfId="58" applyBorder="1">
      <alignment/>
      <protection/>
    </xf>
    <xf numFmtId="0" fontId="0" fillId="0" borderId="18" xfId="58" applyFont="1" applyBorder="1" applyAlignment="1">
      <alignment horizontal="center" vertical="center" wrapText="1"/>
      <protection/>
    </xf>
    <xf numFmtId="0" fontId="0" fillId="0" borderId="24" xfId="58" applyFont="1" applyBorder="1" applyAlignment="1">
      <alignment horizontal="center" vertical="center" wrapText="1"/>
      <protection/>
    </xf>
    <xf numFmtId="4" fontId="0" fillId="0" borderId="24" xfId="58" applyNumberFormat="1" applyFont="1" applyBorder="1" applyAlignment="1">
      <alignment horizontal="center" vertical="center" wrapText="1"/>
      <protection/>
    </xf>
    <xf numFmtId="0" fontId="27" fillId="0" borderId="25" xfId="58" applyFont="1" applyBorder="1" applyAlignment="1">
      <alignment horizontal="center" vertical="center" wrapText="1"/>
      <protection/>
    </xf>
    <xf numFmtId="0" fontId="27" fillId="0" borderId="29" xfId="58" applyFont="1" applyBorder="1" applyAlignment="1">
      <alignment horizontal="center" vertical="center" wrapText="1"/>
      <protection/>
    </xf>
    <xf numFmtId="0" fontId="27" fillId="0" borderId="54" xfId="58" applyFont="1" applyBorder="1" applyAlignment="1">
      <alignment horizontal="center" vertical="center" wrapText="1"/>
      <protection/>
    </xf>
    <xf numFmtId="0" fontId="27" fillId="0" borderId="30" xfId="58" applyFont="1" applyBorder="1" applyAlignment="1">
      <alignment horizontal="center" vertical="center" wrapText="1"/>
      <protection/>
    </xf>
    <xf numFmtId="0" fontId="25" fillId="0" borderId="0" xfId="58" applyFont="1" applyAlignment="1">
      <alignment horizontal="center" vertical="center" wrapText="1"/>
      <protection/>
    </xf>
    <xf numFmtId="0" fontId="26" fillId="0" borderId="0" xfId="58" applyFont="1" applyAlignment="1">
      <alignment horizontal="center" vertical="center" wrapText="1"/>
      <protection/>
    </xf>
    <xf numFmtId="0" fontId="27" fillId="0" borderId="50" xfId="58" applyFont="1" applyBorder="1" applyAlignment="1">
      <alignment horizontal="center" vertical="center" wrapText="1"/>
      <protection/>
    </xf>
    <xf numFmtId="0" fontId="27" fillId="0" borderId="64" xfId="58" applyFont="1" applyBorder="1" applyAlignment="1">
      <alignment horizontal="center" vertical="center" wrapText="1"/>
      <protection/>
    </xf>
    <xf numFmtId="0" fontId="34" fillId="0" borderId="24" xfId="55" applyFont="1" applyBorder="1" applyAlignment="1">
      <alignment horizontal="left" wrapText="1"/>
      <protection/>
    </xf>
    <xf numFmtId="0" fontId="34" fillId="0" borderId="20" xfId="55" applyFont="1" applyBorder="1" applyAlignment="1">
      <alignment horizontal="left" wrapText="1"/>
      <protection/>
    </xf>
    <xf numFmtId="0" fontId="33" fillId="0" borderId="24" xfId="55" applyFont="1" applyBorder="1" applyAlignment="1">
      <alignment horizontal="left" wrapText="1"/>
      <protection/>
    </xf>
    <xf numFmtId="0" fontId="33" fillId="0" borderId="20" xfId="55" applyFont="1" applyBorder="1" applyAlignment="1">
      <alignment horizontal="left" wrapText="1"/>
      <protection/>
    </xf>
    <xf numFmtId="0" fontId="36" fillId="0" borderId="45" xfId="55" applyFont="1" applyBorder="1" applyAlignment="1">
      <alignment horizontal="left"/>
      <protection/>
    </xf>
    <xf numFmtId="0" fontId="36" fillId="0" borderId="28" xfId="55" applyFont="1" applyBorder="1" applyAlignment="1">
      <alignment horizontal="left"/>
      <protection/>
    </xf>
    <xf numFmtId="0" fontId="36" fillId="0" borderId="66" xfId="55" applyFont="1" applyBorder="1" applyAlignment="1">
      <alignment horizontal="left"/>
      <protection/>
    </xf>
    <xf numFmtId="0" fontId="36" fillId="0" borderId="18" xfId="55" applyFont="1" applyBorder="1" applyAlignment="1">
      <alignment horizontal="center" wrapText="1"/>
      <protection/>
    </xf>
    <xf numFmtId="0" fontId="33" fillId="0" borderId="24" xfId="55" applyFont="1" applyBorder="1" applyAlignment="1">
      <alignment horizontal="left" vertical="center" wrapText="1"/>
      <protection/>
    </xf>
    <xf numFmtId="0" fontId="33" fillId="0" borderId="20" xfId="55" applyFont="1" applyBorder="1" applyAlignment="1">
      <alignment horizontal="left" vertical="center" wrapText="1"/>
      <protection/>
    </xf>
    <xf numFmtId="0" fontId="38" fillId="0" borderId="35" xfId="54" applyFont="1" applyBorder="1" applyAlignment="1">
      <alignment horizontal="center" wrapText="1"/>
      <protection/>
    </xf>
    <xf numFmtId="0" fontId="42" fillId="0" borderId="24" xfId="55" applyFont="1" applyBorder="1" applyAlignment="1">
      <alignment horizontal="left" wrapText="1"/>
      <protection/>
    </xf>
    <xf numFmtId="0" fontId="42" fillId="0" borderId="20" xfId="55" applyFont="1" applyBorder="1" applyAlignment="1">
      <alignment horizontal="left" wrapText="1"/>
      <protection/>
    </xf>
    <xf numFmtId="0" fontId="40" fillId="0" borderId="45" xfId="55" applyFont="1" applyBorder="1" applyAlignment="1">
      <alignment horizontal="left" vertical="center" wrapText="1"/>
      <protection/>
    </xf>
    <xf numFmtId="0" fontId="40" fillId="0" borderId="28" xfId="55" applyFont="1" applyBorder="1" applyAlignment="1">
      <alignment horizontal="left" vertical="center" wrapText="1"/>
      <protection/>
    </xf>
    <xf numFmtId="0" fontId="40" fillId="0" borderId="66" xfId="55" applyFont="1" applyBorder="1" applyAlignment="1">
      <alignment horizontal="left" vertical="center" wrapText="1"/>
      <protection/>
    </xf>
    <xf numFmtId="0" fontId="40" fillId="39" borderId="28" xfId="55" applyFont="1" applyFill="1" applyBorder="1" applyAlignment="1">
      <alignment horizontal="left" wrapText="1"/>
      <protection/>
    </xf>
    <xf numFmtId="0" fontId="43" fillId="0" borderId="0" xfId="56" applyFont="1" applyBorder="1" applyAlignment="1">
      <alignment horizontal="center" vertical="top" wrapText="1"/>
      <protection/>
    </xf>
    <xf numFmtId="0" fontId="42" fillId="0" borderId="0" xfId="56" applyFont="1" applyBorder="1" applyAlignment="1">
      <alignment horizontal="center" wrapText="1"/>
      <protection/>
    </xf>
    <xf numFmtId="0" fontId="42" fillId="0" borderId="0" xfId="56" applyFont="1" applyBorder="1" applyAlignment="1">
      <alignment horizontal="center"/>
      <protection/>
    </xf>
    <xf numFmtId="0" fontId="43" fillId="0" borderId="0" xfId="56" applyFont="1" applyBorder="1" applyAlignment="1">
      <alignment horizontal="center"/>
      <protection/>
    </xf>
    <xf numFmtId="0" fontId="42" fillId="0" borderId="0" xfId="56" applyFont="1" applyBorder="1" applyAlignment="1">
      <alignment horizontal="center" vertical="center" wrapText="1"/>
      <protection/>
    </xf>
    <xf numFmtId="0" fontId="40" fillId="0" borderId="35" xfId="55" applyFont="1" applyBorder="1" applyAlignment="1">
      <alignment horizontal="center" wrapText="1"/>
      <protection/>
    </xf>
    <xf numFmtId="0" fontId="45" fillId="0" borderId="35" xfId="55" applyFont="1" applyBorder="1" applyAlignment="1">
      <alignment horizontal="center"/>
      <protection/>
    </xf>
    <xf numFmtId="0" fontId="36" fillId="0" borderId="18" xfId="55" applyFont="1" applyBorder="1" applyAlignment="1">
      <alignment horizontal="center" vertical="center" wrapText="1"/>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_План ФХД ПКиО 2012 (8)" xfId="57"/>
    <cellStyle name="Обычный_Расчет по Развитию культуры 2015" xfId="58"/>
    <cellStyle name="Обычный_родител.пл." xfId="59"/>
    <cellStyle name="Обычный_см.дох.2005 предприним 51"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nya\&#1072;&#1085;&#1103;\&#1055;&#1083;&#1072;&#1085;&#1080;&#1088;&#1086;&#1074;&#1072;&#1085;&#1080;&#1077;%202019\&#1055;&#1060;&#1061;&#1044;\201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nya\&#1072;&#1085;&#1103;\Documents%20and%20Settings\&#1054;&#1083;&#1102;&#1085;&#1080;&#1085;&#1072;\&#1052;&#1086;&#1080;%20&#1076;&#1086;&#1082;&#1091;&#1084;&#1077;&#1085;&#1090;&#1099;\NetSpeakerphone\Received%20Files\&#1050;&#1072;&#1088;&#1087;&#1086;&#1074;&#1072;%20&#1048;&#1088;&#1080;&#1085;&#1072;%20&#1048;&#1083;&#1100;&#1080;&#1085;&#1080;&#1095;&#1085;&#1072;\18%20&#1076;.&#1089;&#1072;&#1076;%20&#1055;&#1088;&#1086;&#1077;&#1082;&#1090;%202016%20&#1075;&#1086;&#10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nya\&#1072;&#1085;&#1103;\Documents%20and%20Settings\&#1054;&#1083;&#1102;&#1085;&#1080;&#1085;&#1072;\&#1052;&#1086;&#1080;%20&#1076;&#1086;&#1082;&#1091;&#1084;&#1077;&#1085;&#1090;&#1099;\NetSpeakerphone\Received%20Files\&#1045;&#1083;&#1086;&#1074;&#1080;&#1082;&#1086;&#1074;&#1072;%20&#1050;&#1088;&#1080;&#1089;&#1090;&#1080;&#1085;&#1072;\&#1052;&#1041;&#1054;&#1059;%20&#1057;&#1054;&#1064;%20&#8470;73\&#1055;&#1060;&#1061;&#1044;%2015&#1075;.%20&#1096;&#1082;%20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nya\&#1072;&#1085;&#1103;\&#1055;&#1083;&#1072;&#1085;&#1080;&#1088;&#1086;&#1074;&#1072;&#1085;&#1080;&#1077;%202019\&#1055;&#1060;&#1061;&#1044;\201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лист"/>
      <sheetName val="таб 1"/>
      <sheetName val="таб.2"/>
      <sheetName val="таб.3"/>
      <sheetName val="Целевка"/>
      <sheetName val="Письмо"/>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вод 2016"/>
      <sheetName val="ПЛАТНЫЕ расч 15"/>
      <sheetName val="ПЛАТНЫЕ смета 15"/>
      <sheetName val="договоры 18"/>
      <sheetName val="свод 18"/>
      <sheetName val="Сведения 2"/>
      <sheetName val="план ФХД июль"/>
      <sheetName val="письмо главе"/>
      <sheetName val="свод вед"/>
      <sheetName val="прил июль"/>
      <sheetName val="ЗПЛАТА педр"/>
      <sheetName val="зплата проч"/>
      <sheetName val="штат 05.05"/>
      <sheetName val="212,221 2016"/>
      <sheetName val="223 2016"/>
      <sheetName val="перед 223"/>
      <sheetName val="225 2016"/>
      <sheetName val="226 2016"/>
      <sheetName val="290 2016"/>
      <sheetName val="310 передв"/>
      <sheetName val="310"/>
      <sheetName val="340 2016"/>
      <sheetName val="посещаем"/>
      <sheetName val="ПП-15факт"/>
      <sheetName val="ПП-16"/>
      <sheetName val="РП-16 "/>
      <sheetName val="ПП-17"/>
      <sheetName val="РП-17"/>
      <sheetName val="ПП-18"/>
      <sheetName val="РП-18"/>
      <sheetName val="пит сотр"/>
      <sheetName val="РП-1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говора"/>
      <sheetName val=" ПФХД"/>
      <sheetName val=" ПФХД (2)"/>
      <sheetName val="штат ОЗЛ"/>
      <sheetName val="ОЗЛ"/>
      <sheetName val="Лист1"/>
      <sheetName val="исх "/>
      <sheetName val="исх.июль"/>
      <sheetName val="исх.август"/>
      <sheetName val="расш 15"/>
      <sheetName val="расш 16"/>
      <sheetName val="расш 17"/>
      <sheetName val="рас. 223"/>
      <sheetName val="223"/>
      <sheetName val="223 минус 3%"/>
      <sheetName val="аренда УРФУ"/>
      <sheetName val="аренда УРФУ (2)"/>
      <sheetName val="годУРФУ"/>
      <sheetName val="01.01.15г.штатное прав"/>
      <sheetName val="штатное 01.01."/>
      <sheetName val="штатное 01.01.15г."/>
      <sheetName val="уч"/>
      <sheetName val="пед "/>
      <sheetName val="проч "/>
      <sheetName val="мин"/>
      <sheetName val="стор"/>
      <sheetName val="ПФХД - 3"/>
      <sheetName val="письмо ПФХД3"/>
      <sheetName val="ПФХД - 4"/>
      <sheetName val="письмо ПФХД4"/>
      <sheetName val="ПФХД - 5"/>
      <sheetName val="письмо ПФХД5"/>
      <sheetName val="ПФХД - 6"/>
      <sheetName val="письмо ПФХД6"/>
      <sheetName val="передв 211,213"/>
      <sheetName val="передв 221"/>
      <sheetName val="передв 222"/>
      <sheetName val="пердв 223"/>
      <sheetName val="передв 225"/>
      <sheetName val="передв 226"/>
      <sheetName val="передв 290"/>
      <sheetName val="передв 310"/>
      <sheetName val="пердв 340"/>
      <sheetName val="222, 212,221 мест, обл"/>
      <sheetName val="225 мест,обл"/>
      <sheetName val="226мест,обл"/>
      <sheetName val="290 мест"/>
      <sheetName val="310 обл"/>
      <sheetName val="340 мест, обл"/>
      <sheetName val="питание"/>
      <sheetName val="школа первок"/>
      <sheetName val="углуб.изуч.пред"/>
      <sheetName val="шт. 01.10.15г."/>
      <sheetName val="уч. на 01.09."/>
      <sheetName val="пед. на 01.09."/>
      <sheetName val="шт. 01.09.15г."/>
      <sheetName val="шт. 01.10.1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итул.лист"/>
      <sheetName val="таб 1"/>
      <sheetName val="таб.2"/>
      <sheetName val="таб.3"/>
      <sheetName val="Целевка"/>
      <sheetName val="Письмо"/>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ES102"/>
  <sheetViews>
    <sheetView showGridLines="0" zoomScale="124" zoomScaleNormal="124" zoomScaleSheetLayoutView="150" workbookViewId="0" topLeftCell="A4">
      <selection activeCell="CT28" sqref="CT28:DF28"/>
    </sheetView>
  </sheetViews>
  <sheetFormatPr defaultColWidth="0.875" defaultRowHeight="12.75"/>
  <cols>
    <col min="1" max="60" width="0.875" style="1" customWidth="1"/>
    <col min="61" max="61" width="3.125" style="1" customWidth="1"/>
    <col min="62" max="71" width="0.875" style="1" customWidth="1"/>
    <col min="72" max="72" width="0.37109375" style="1" customWidth="1"/>
    <col min="73" max="75" width="0.875" style="1" hidden="1" customWidth="1"/>
    <col min="76" max="94" width="0.875" style="1" customWidth="1"/>
    <col min="95" max="95" width="0.37109375" style="1" customWidth="1"/>
    <col min="96" max="96" width="0.875" style="1" hidden="1" customWidth="1"/>
    <col min="97" max="97" width="6.75390625" style="1" customWidth="1"/>
    <col min="98" max="109" width="0.875" style="1" customWidth="1"/>
    <col min="110" max="110" width="2.625" style="1" customWidth="1"/>
    <col min="111" max="122" width="0.875" style="1" customWidth="1"/>
    <col min="123" max="123" width="1.75390625" style="1" customWidth="1"/>
    <col min="124" max="135" width="0.875" style="1" customWidth="1"/>
    <col min="136" max="136" width="1.875" style="1" customWidth="1"/>
    <col min="137" max="146" width="0.875" style="1" customWidth="1"/>
    <col min="147" max="148" width="0.875" style="1" hidden="1" customWidth="1"/>
    <col min="149" max="16384" width="0.875" style="1" customWidth="1"/>
  </cols>
  <sheetData>
    <row r="1" ht="5.25" customHeight="1"/>
    <row r="2" spans="115:149" s="3" customFormat="1" ht="10.5">
      <c r="DK2" s="369" t="s">
        <v>20</v>
      </c>
      <c r="DL2" s="369"/>
      <c r="DM2" s="369"/>
      <c r="DN2" s="369"/>
      <c r="DO2" s="369"/>
      <c r="DP2" s="369"/>
      <c r="DQ2" s="369"/>
      <c r="DR2" s="369"/>
      <c r="DS2" s="369"/>
      <c r="DT2" s="369"/>
      <c r="DU2" s="369"/>
      <c r="DV2" s="369"/>
      <c r="DW2" s="369"/>
      <c r="DX2" s="369"/>
      <c r="DY2" s="369"/>
      <c r="DZ2" s="369"/>
      <c r="EA2" s="369"/>
      <c r="EB2" s="369"/>
      <c r="EC2" s="369"/>
      <c r="ED2" s="369"/>
      <c r="EE2" s="369"/>
      <c r="EF2" s="369"/>
      <c r="EG2" s="369"/>
      <c r="EH2" s="369"/>
      <c r="EI2" s="369"/>
      <c r="EJ2" s="369"/>
      <c r="EK2" s="369"/>
      <c r="EL2" s="369"/>
      <c r="EM2" s="369"/>
      <c r="EN2" s="369"/>
      <c r="EO2" s="369"/>
      <c r="EP2" s="369"/>
      <c r="EQ2" s="369"/>
      <c r="ER2" s="369"/>
      <c r="ES2" s="369"/>
    </row>
    <row r="3" spans="115:149" s="3" customFormat="1" ht="12">
      <c r="DK3" s="365" t="s">
        <v>548</v>
      </c>
      <c r="DL3" s="366"/>
      <c r="DM3" s="366"/>
      <c r="DN3" s="366"/>
      <c r="DO3" s="366"/>
      <c r="DP3" s="366"/>
      <c r="DQ3" s="366"/>
      <c r="DR3" s="366"/>
      <c r="DS3" s="366"/>
      <c r="DT3" s="366"/>
      <c r="DU3" s="366"/>
      <c r="DV3" s="366"/>
      <c r="DW3" s="366"/>
      <c r="DX3" s="366"/>
      <c r="DY3" s="366"/>
      <c r="DZ3" s="366"/>
      <c r="EA3" s="366"/>
      <c r="EB3" s="366"/>
      <c r="EC3" s="366"/>
      <c r="ED3" s="366"/>
      <c r="EE3" s="366"/>
      <c r="EF3" s="366"/>
      <c r="EG3" s="366"/>
      <c r="EH3" s="366"/>
      <c r="EI3" s="366"/>
      <c r="EJ3" s="366"/>
      <c r="EK3" s="366"/>
      <c r="EL3" s="366"/>
      <c r="EM3" s="366"/>
      <c r="EN3" s="366"/>
      <c r="EO3" s="366"/>
      <c r="EP3" s="366"/>
      <c r="EQ3" s="366"/>
      <c r="ER3" s="366"/>
      <c r="ES3" s="366"/>
    </row>
    <row r="4" spans="115:149" s="4" customFormat="1" ht="8.25">
      <c r="DK4" s="370" t="s">
        <v>537</v>
      </c>
      <c r="DL4" s="370"/>
      <c r="DM4" s="370"/>
      <c r="DN4" s="370"/>
      <c r="DO4" s="370"/>
      <c r="DP4" s="370"/>
      <c r="DQ4" s="370"/>
      <c r="DR4" s="370"/>
      <c r="DS4" s="370"/>
      <c r="DT4" s="370"/>
      <c r="DU4" s="370"/>
      <c r="DV4" s="370"/>
      <c r="DW4" s="370"/>
      <c r="DX4" s="370"/>
      <c r="DY4" s="370"/>
      <c r="DZ4" s="370"/>
      <c r="EA4" s="370"/>
      <c r="EB4" s="370"/>
      <c r="EC4" s="370"/>
      <c r="ED4" s="370"/>
      <c r="EE4" s="370"/>
      <c r="EF4" s="370"/>
      <c r="EG4" s="370"/>
      <c r="EH4" s="370"/>
      <c r="EI4" s="370"/>
      <c r="EJ4" s="370"/>
      <c r="EK4" s="370"/>
      <c r="EL4" s="370"/>
      <c r="EM4" s="370"/>
      <c r="EN4" s="370"/>
      <c r="EO4" s="370"/>
      <c r="EP4" s="370"/>
      <c r="EQ4" s="370"/>
      <c r="ER4" s="370"/>
      <c r="ES4" s="370"/>
    </row>
    <row r="5" spans="115:149" s="3" customFormat="1" ht="12">
      <c r="DK5" s="365" t="s">
        <v>539</v>
      </c>
      <c r="DL5" s="366"/>
      <c r="DM5" s="366"/>
      <c r="DN5" s="366"/>
      <c r="DO5" s="366"/>
      <c r="DP5" s="366"/>
      <c r="DQ5" s="366"/>
      <c r="DR5" s="366"/>
      <c r="DS5" s="366"/>
      <c r="DT5" s="366"/>
      <c r="DU5" s="366"/>
      <c r="DV5" s="366"/>
      <c r="DW5" s="366"/>
      <c r="DX5" s="366"/>
      <c r="DY5" s="366"/>
      <c r="DZ5" s="366"/>
      <c r="EA5" s="366"/>
      <c r="EB5" s="366"/>
      <c r="EC5" s="366"/>
      <c r="ED5" s="366"/>
      <c r="EE5" s="366"/>
      <c r="EF5" s="366"/>
      <c r="EG5" s="366"/>
      <c r="EH5" s="366"/>
      <c r="EI5" s="366"/>
      <c r="EJ5" s="366"/>
      <c r="EK5" s="366"/>
      <c r="EL5" s="366"/>
      <c r="EM5" s="366"/>
      <c r="EN5" s="366"/>
      <c r="EO5" s="366"/>
      <c r="EP5" s="366"/>
      <c r="EQ5" s="366"/>
      <c r="ER5" s="366"/>
      <c r="ES5" s="366"/>
    </row>
    <row r="6" spans="115:149" s="4" customFormat="1" ht="8.25">
      <c r="DK6" s="370" t="s">
        <v>538</v>
      </c>
      <c r="DL6" s="370"/>
      <c r="DM6" s="370"/>
      <c r="DN6" s="370"/>
      <c r="DO6" s="370"/>
      <c r="DP6" s="370"/>
      <c r="DQ6" s="370"/>
      <c r="DR6" s="370"/>
      <c r="DS6" s="370"/>
      <c r="DT6" s="370"/>
      <c r="DU6" s="370"/>
      <c r="DV6" s="370"/>
      <c r="DW6" s="370"/>
      <c r="DX6" s="370"/>
      <c r="DY6" s="370"/>
      <c r="DZ6" s="370"/>
      <c r="EA6" s="370"/>
      <c r="EB6" s="370"/>
      <c r="EC6" s="370"/>
      <c r="ED6" s="370"/>
      <c r="EE6" s="370"/>
      <c r="EF6" s="370"/>
      <c r="EG6" s="370"/>
      <c r="EH6" s="370"/>
      <c r="EI6" s="370"/>
      <c r="EJ6" s="370"/>
      <c r="EK6" s="370"/>
      <c r="EL6" s="370"/>
      <c r="EM6" s="370"/>
      <c r="EN6" s="370"/>
      <c r="EO6" s="370"/>
      <c r="EP6" s="370"/>
      <c r="EQ6" s="370"/>
      <c r="ER6" s="370"/>
      <c r="ES6" s="370"/>
    </row>
    <row r="7" spans="115:149" s="3" customFormat="1" ht="12.75">
      <c r="DK7" s="367"/>
      <c r="DL7" s="368"/>
      <c r="DM7" s="368"/>
      <c r="DN7" s="368"/>
      <c r="DO7" s="368"/>
      <c r="DP7" s="368"/>
      <c r="DQ7" s="368"/>
      <c r="DR7" s="368"/>
      <c r="DS7" s="368"/>
      <c r="DT7" s="368"/>
      <c r="DU7" s="368"/>
      <c r="DV7" s="368"/>
      <c r="DW7" s="368"/>
      <c r="DX7" s="19"/>
      <c r="DY7" s="19"/>
      <c r="DZ7" s="365" t="s">
        <v>549</v>
      </c>
      <c r="EA7" s="366"/>
      <c r="EB7" s="366"/>
      <c r="EC7" s="366"/>
      <c r="ED7" s="366"/>
      <c r="EE7" s="366"/>
      <c r="EF7" s="366"/>
      <c r="EG7" s="366"/>
      <c r="EH7" s="366"/>
      <c r="EI7" s="366"/>
      <c r="EJ7" s="366"/>
      <c r="EK7" s="366"/>
      <c r="EL7" s="366"/>
      <c r="EM7" s="366"/>
      <c r="EN7" s="366"/>
      <c r="EO7" s="366"/>
      <c r="EP7" s="366"/>
      <c r="EQ7" s="366"/>
      <c r="ER7" s="366"/>
      <c r="ES7" s="366"/>
    </row>
    <row r="8" spans="115:149" s="4" customFormat="1" ht="8.25">
      <c r="DK8" s="370" t="s">
        <v>17</v>
      </c>
      <c r="DL8" s="370"/>
      <c r="DM8" s="370"/>
      <c r="DN8" s="370"/>
      <c r="DO8" s="370"/>
      <c r="DP8" s="370"/>
      <c r="DQ8" s="370"/>
      <c r="DR8" s="370"/>
      <c r="DS8" s="370"/>
      <c r="DT8" s="370"/>
      <c r="DU8" s="370"/>
      <c r="DV8" s="370"/>
      <c r="DW8" s="370"/>
      <c r="DZ8" s="370" t="s">
        <v>18</v>
      </c>
      <c r="EA8" s="370"/>
      <c r="EB8" s="370"/>
      <c r="EC8" s="370"/>
      <c r="ED8" s="370"/>
      <c r="EE8" s="370"/>
      <c r="EF8" s="370"/>
      <c r="EG8" s="370"/>
      <c r="EH8" s="370"/>
      <c r="EI8" s="370"/>
      <c r="EJ8" s="370"/>
      <c r="EK8" s="370"/>
      <c r="EL8" s="370"/>
      <c r="EM8" s="370"/>
      <c r="EN8" s="370"/>
      <c r="EO8" s="370"/>
      <c r="EP8" s="370"/>
      <c r="EQ8" s="370"/>
      <c r="ER8" s="370"/>
      <c r="ES8" s="370"/>
    </row>
    <row r="9" spans="115:144" s="3" customFormat="1" ht="12">
      <c r="DK9" s="380" t="s">
        <v>19</v>
      </c>
      <c r="DL9" s="380"/>
      <c r="DM9" s="371"/>
      <c r="DN9" s="372"/>
      <c r="DO9" s="372"/>
      <c r="DP9" s="381" t="s">
        <v>19</v>
      </c>
      <c r="DQ9" s="381"/>
      <c r="DS9" s="371"/>
      <c r="DT9" s="372"/>
      <c r="DU9" s="372"/>
      <c r="DV9" s="372"/>
      <c r="DW9" s="372"/>
      <c r="DX9" s="372"/>
      <c r="DY9" s="372"/>
      <c r="DZ9" s="372"/>
      <c r="EA9" s="372"/>
      <c r="EB9" s="372"/>
      <c r="EC9" s="372"/>
      <c r="ED9" s="372"/>
      <c r="EE9" s="372"/>
      <c r="EF9" s="372"/>
      <c r="EG9" s="372"/>
      <c r="EH9" s="380">
        <v>20</v>
      </c>
      <c r="EI9" s="380"/>
      <c r="EJ9" s="380"/>
      <c r="EK9" s="363"/>
      <c r="EL9" s="364"/>
      <c r="EM9" s="364"/>
      <c r="EN9" s="3" t="s">
        <v>3</v>
      </c>
    </row>
    <row r="10" ht="3.75" customHeight="1"/>
    <row r="11" spans="48:101" s="5" customFormat="1" ht="12">
      <c r="AV11" s="475" t="s">
        <v>380</v>
      </c>
      <c r="AW11" s="475"/>
      <c r="AX11" s="475"/>
      <c r="AY11" s="475"/>
      <c r="AZ11" s="475"/>
      <c r="BA11" s="475"/>
      <c r="BB11" s="475"/>
      <c r="BC11" s="475"/>
      <c r="BD11" s="475"/>
      <c r="BE11" s="475"/>
      <c r="BF11" s="475"/>
      <c r="BG11" s="475"/>
      <c r="BH11" s="475"/>
      <c r="BI11" s="475"/>
      <c r="BJ11" s="475"/>
      <c r="BK11" s="475"/>
      <c r="BL11" s="475"/>
      <c r="BM11" s="475"/>
      <c r="BN11" s="475"/>
      <c r="BO11" s="475"/>
      <c r="BP11" s="475"/>
      <c r="BQ11" s="475"/>
      <c r="BR11" s="475"/>
      <c r="BS11" s="475"/>
      <c r="BT11" s="475"/>
      <c r="BU11" s="475"/>
      <c r="BV11" s="475"/>
      <c r="BW11" s="475"/>
      <c r="BX11" s="475"/>
      <c r="BY11" s="475"/>
      <c r="BZ11" s="475"/>
      <c r="CA11" s="475"/>
      <c r="CB11" s="475"/>
      <c r="CC11" s="475"/>
      <c r="CD11" s="475"/>
      <c r="CE11" s="475"/>
      <c r="CF11" s="475"/>
      <c r="CG11" s="475"/>
      <c r="CH11" s="475"/>
      <c r="CI11" s="475"/>
      <c r="CJ11" s="475"/>
      <c r="CK11" s="475"/>
      <c r="CL11" s="475"/>
      <c r="CM11" s="475"/>
      <c r="CN11" s="475"/>
      <c r="CO11" s="475"/>
      <c r="CP11" s="475"/>
      <c r="CQ11" s="475"/>
      <c r="CR11" s="475"/>
      <c r="CS11" s="475"/>
      <c r="CT11" s="475"/>
      <c r="CU11" s="475"/>
      <c r="CV11" s="475"/>
      <c r="CW11" s="475"/>
    </row>
    <row r="12" spans="51:149" s="5" customFormat="1" ht="12.75">
      <c r="AY12" s="382" t="s">
        <v>2</v>
      </c>
      <c r="AZ12" s="382"/>
      <c r="BA12" s="382"/>
      <c r="BB12" s="382"/>
      <c r="BC12" s="382"/>
      <c r="BD12" s="382"/>
      <c r="BE12" s="382"/>
      <c r="BF12" s="383" t="s">
        <v>440</v>
      </c>
      <c r="BG12" s="384"/>
      <c r="BH12" s="384"/>
      <c r="BI12" s="382" t="s">
        <v>22</v>
      </c>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3" t="s">
        <v>487</v>
      </c>
      <c r="CF12" s="384"/>
      <c r="CG12" s="384"/>
      <c r="CH12" s="382" t="s">
        <v>23</v>
      </c>
      <c r="CI12" s="382"/>
      <c r="CJ12" s="382"/>
      <c r="CK12" s="382"/>
      <c r="CL12" s="382"/>
      <c r="CM12" s="383" t="s">
        <v>550</v>
      </c>
      <c r="CN12" s="384"/>
      <c r="CO12" s="384"/>
      <c r="CP12" s="5" t="s">
        <v>225</v>
      </c>
      <c r="EG12" s="374" t="s">
        <v>21</v>
      </c>
      <c r="EH12" s="375"/>
      <c r="EI12" s="375"/>
      <c r="EJ12" s="375"/>
      <c r="EK12" s="375"/>
      <c r="EL12" s="375"/>
      <c r="EM12" s="375"/>
      <c r="EN12" s="375"/>
      <c r="EO12" s="375"/>
      <c r="EP12" s="375"/>
      <c r="EQ12" s="375"/>
      <c r="ER12" s="375"/>
      <c r="ES12" s="376"/>
    </row>
    <row r="13" spans="137:149" ht="6.75" customHeight="1" thickBot="1">
      <c r="EG13" s="377"/>
      <c r="EH13" s="378"/>
      <c r="EI13" s="378"/>
      <c r="EJ13" s="378"/>
      <c r="EK13" s="378"/>
      <c r="EL13" s="378"/>
      <c r="EM13" s="378"/>
      <c r="EN13" s="378"/>
      <c r="EO13" s="378"/>
      <c r="EP13" s="378"/>
      <c r="EQ13" s="378"/>
      <c r="ER13" s="378"/>
      <c r="ES13" s="379"/>
    </row>
    <row r="14" spans="59:149" ht="12.75" customHeight="1">
      <c r="BG14" s="385" t="s">
        <v>33</v>
      </c>
      <c r="BH14" s="385"/>
      <c r="BI14" s="385"/>
      <c r="BJ14" s="385"/>
      <c r="BK14" s="371"/>
      <c r="BL14" s="372"/>
      <c r="BM14" s="372"/>
      <c r="BN14" s="373" t="s">
        <v>19</v>
      </c>
      <c r="BO14" s="373"/>
      <c r="BQ14" s="371"/>
      <c r="BR14" s="372"/>
      <c r="BS14" s="372"/>
      <c r="BT14" s="372"/>
      <c r="BU14" s="372"/>
      <c r="BV14" s="372"/>
      <c r="BW14" s="372"/>
      <c r="BX14" s="372"/>
      <c r="BY14" s="372"/>
      <c r="BZ14" s="372"/>
      <c r="CA14" s="372"/>
      <c r="CB14" s="372"/>
      <c r="CC14" s="372"/>
      <c r="CD14" s="372"/>
      <c r="CE14" s="372"/>
      <c r="CF14" s="385">
        <v>20</v>
      </c>
      <c r="CG14" s="385"/>
      <c r="CH14" s="385"/>
      <c r="CI14" s="363"/>
      <c r="CJ14" s="364"/>
      <c r="CK14" s="364"/>
      <c r="CL14" s="1" t="s">
        <v>34</v>
      </c>
      <c r="EE14" s="2" t="s">
        <v>24</v>
      </c>
      <c r="EG14" s="389"/>
      <c r="EH14" s="390"/>
      <c r="EI14" s="390"/>
      <c r="EJ14" s="390"/>
      <c r="EK14" s="390"/>
      <c r="EL14" s="390"/>
      <c r="EM14" s="390"/>
      <c r="EN14" s="390"/>
      <c r="EO14" s="390"/>
      <c r="EP14" s="390"/>
      <c r="EQ14" s="390"/>
      <c r="ER14" s="390"/>
      <c r="ES14" s="391"/>
    </row>
    <row r="15" spans="1:149" ht="18" customHeight="1">
      <c r="A15" s="373" t="s">
        <v>541</v>
      </c>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EE15" s="2" t="s">
        <v>25</v>
      </c>
      <c r="EG15" s="386"/>
      <c r="EH15" s="387"/>
      <c r="EI15" s="387"/>
      <c r="EJ15" s="387"/>
      <c r="EK15" s="387"/>
      <c r="EL15" s="387"/>
      <c r="EM15" s="387"/>
      <c r="EN15" s="387"/>
      <c r="EO15" s="387"/>
      <c r="EP15" s="387"/>
      <c r="EQ15" s="387"/>
      <c r="ER15" s="387"/>
      <c r="ES15" s="388"/>
    </row>
    <row r="16" spans="1:149" ht="11.25" customHeight="1">
      <c r="A16" s="1" t="s">
        <v>540</v>
      </c>
      <c r="AB16" s="398" t="s">
        <v>226</v>
      </c>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399"/>
      <c r="AY16" s="399"/>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c r="BW16" s="399"/>
      <c r="BX16" s="399"/>
      <c r="BY16" s="399"/>
      <c r="BZ16" s="399"/>
      <c r="CA16" s="399"/>
      <c r="CB16" s="399"/>
      <c r="CC16" s="399"/>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EE16" s="2" t="s">
        <v>26</v>
      </c>
      <c r="EG16" s="386"/>
      <c r="EH16" s="387"/>
      <c r="EI16" s="387"/>
      <c r="EJ16" s="387"/>
      <c r="EK16" s="387"/>
      <c r="EL16" s="387"/>
      <c r="EM16" s="387"/>
      <c r="EN16" s="387"/>
      <c r="EO16" s="387"/>
      <c r="EP16" s="387"/>
      <c r="EQ16" s="387"/>
      <c r="ER16" s="387"/>
      <c r="ES16" s="388"/>
    </row>
    <row r="17" spans="1:149" ht="12">
      <c r="A17" s="402" t="s">
        <v>227</v>
      </c>
      <c r="B17" s="402"/>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F17" s="402"/>
      <c r="CG17" s="402"/>
      <c r="CH17" s="402"/>
      <c r="CI17" s="402"/>
      <c r="CJ17" s="402"/>
      <c r="CK17" s="402"/>
      <c r="CL17" s="402"/>
      <c r="CM17" s="402"/>
      <c r="CN17" s="402"/>
      <c r="CO17" s="402"/>
      <c r="CP17" s="402"/>
      <c r="CQ17" s="402"/>
      <c r="CR17" s="402"/>
      <c r="CS17" s="402"/>
      <c r="CT17" s="402"/>
      <c r="CU17" s="402"/>
      <c r="CV17" s="402"/>
      <c r="CW17" s="402"/>
      <c r="CX17" s="402"/>
      <c r="CY17" s="402"/>
      <c r="CZ17" s="402"/>
      <c r="DA17" s="402"/>
      <c r="DB17" s="402"/>
      <c r="DC17" s="402"/>
      <c r="DD17" s="402"/>
      <c r="EE17" s="2" t="s">
        <v>25</v>
      </c>
      <c r="EG17" s="386"/>
      <c r="EH17" s="387"/>
      <c r="EI17" s="387"/>
      <c r="EJ17" s="387"/>
      <c r="EK17" s="387"/>
      <c r="EL17" s="387"/>
      <c r="EM17" s="387"/>
      <c r="EN17" s="387"/>
      <c r="EO17" s="387"/>
      <c r="EP17" s="387"/>
      <c r="EQ17" s="387"/>
      <c r="ER17" s="387"/>
      <c r="ES17" s="388"/>
    </row>
    <row r="18" spans="135:149" ht="11.25">
      <c r="EE18" s="2" t="s">
        <v>27</v>
      </c>
      <c r="EG18" s="386" t="s">
        <v>229</v>
      </c>
      <c r="EH18" s="387"/>
      <c r="EI18" s="387"/>
      <c r="EJ18" s="387"/>
      <c r="EK18" s="387"/>
      <c r="EL18" s="387"/>
      <c r="EM18" s="387"/>
      <c r="EN18" s="387"/>
      <c r="EO18" s="387"/>
      <c r="EP18" s="387"/>
      <c r="EQ18" s="387"/>
      <c r="ER18" s="387"/>
      <c r="ES18" s="388"/>
    </row>
    <row r="19" spans="1:149" ht="13.5">
      <c r="A19" s="1" t="s">
        <v>31</v>
      </c>
      <c r="K19" s="400" t="s">
        <v>228</v>
      </c>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c r="BA19" s="401"/>
      <c r="BB19" s="401"/>
      <c r="BC19" s="401"/>
      <c r="BD19" s="401"/>
      <c r="BE19" s="401"/>
      <c r="BF19" s="401"/>
      <c r="BG19" s="401"/>
      <c r="BH19" s="401"/>
      <c r="BI19" s="401"/>
      <c r="BJ19" s="401"/>
      <c r="BK19" s="401"/>
      <c r="BL19" s="401"/>
      <c r="BM19" s="401"/>
      <c r="BN19" s="401"/>
      <c r="BO19" s="401"/>
      <c r="BP19" s="401"/>
      <c r="BQ19" s="401"/>
      <c r="BR19" s="401"/>
      <c r="BS19" s="401"/>
      <c r="BT19" s="401"/>
      <c r="BU19" s="401"/>
      <c r="BV19" s="401"/>
      <c r="BW19" s="401"/>
      <c r="BX19" s="401"/>
      <c r="BY19" s="401"/>
      <c r="BZ19" s="401"/>
      <c r="CA19" s="401"/>
      <c r="CB19" s="401"/>
      <c r="CC19" s="401"/>
      <c r="CD19" s="401"/>
      <c r="CE19" s="401"/>
      <c r="CF19" s="401"/>
      <c r="CG19" s="401"/>
      <c r="CH19" s="401"/>
      <c r="CI19" s="401"/>
      <c r="CJ19" s="401"/>
      <c r="CK19" s="401"/>
      <c r="CL19" s="401"/>
      <c r="CM19" s="401"/>
      <c r="CN19" s="401"/>
      <c r="CO19" s="401"/>
      <c r="CP19" s="401"/>
      <c r="CQ19" s="401"/>
      <c r="CR19" s="401"/>
      <c r="CS19" s="401"/>
      <c r="CT19" s="401"/>
      <c r="CU19" s="401"/>
      <c r="CV19" s="401"/>
      <c r="CW19" s="401"/>
      <c r="CX19" s="401"/>
      <c r="CY19" s="401"/>
      <c r="CZ19" s="401"/>
      <c r="DA19" s="401"/>
      <c r="DB19" s="401"/>
      <c r="DC19" s="401"/>
      <c r="DD19" s="401"/>
      <c r="EE19" s="2" t="s">
        <v>28</v>
      </c>
      <c r="EG19" s="386" t="s">
        <v>230</v>
      </c>
      <c r="EH19" s="387"/>
      <c r="EI19" s="387"/>
      <c r="EJ19" s="387"/>
      <c r="EK19" s="387"/>
      <c r="EL19" s="387"/>
      <c r="EM19" s="387"/>
      <c r="EN19" s="387"/>
      <c r="EO19" s="387"/>
      <c r="EP19" s="387"/>
      <c r="EQ19" s="387"/>
      <c r="ER19" s="387"/>
      <c r="ES19" s="388"/>
    </row>
    <row r="20" spans="1:149" ht="14.25" customHeight="1" thickBot="1">
      <c r="A20" s="1" t="s">
        <v>32</v>
      </c>
      <c r="EE20" s="2" t="s">
        <v>29</v>
      </c>
      <c r="EG20" s="406" t="s">
        <v>30</v>
      </c>
      <c r="EH20" s="407"/>
      <c r="EI20" s="407"/>
      <c r="EJ20" s="407"/>
      <c r="EK20" s="407"/>
      <c r="EL20" s="407"/>
      <c r="EM20" s="407"/>
      <c r="EN20" s="407"/>
      <c r="EO20" s="407"/>
      <c r="EP20" s="407"/>
      <c r="EQ20" s="407"/>
      <c r="ER20" s="407"/>
      <c r="ES20" s="408"/>
    </row>
    <row r="21" ht="1.5" customHeight="1" thickBot="1"/>
    <row r="22" spans="1:149" s="6" customFormat="1" ht="10.5">
      <c r="A22" s="409" t="s">
        <v>35</v>
      </c>
      <c r="B22" s="410"/>
      <c r="C22" s="410"/>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c r="BZ22" s="410"/>
      <c r="CA22" s="410"/>
      <c r="CB22" s="410"/>
      <c r="CC22" s="410"/>
      <c r="CD22" s="410"/>
      <c r="CE22" s="410"/>
      <c r="CF22" s="410"/>
      <c r="CG22" s="410"/>
      <c r="CH22" s="410"/>
      <c r="CI22" s="410"/>
      <c r="CJ22" s="410"/>
      <c r="CK22" s="410"/>
      <c r="CL22" s="410"/>
      <c r="CM22" s="410"/>
      <c r="CN22" s="410"/>
      <c r="CO22" s="410"/>
      <c r="CP22" s="410"/>
      <c r="CQ22" s="410"/>
      <c r="CR22" s="410"/>
      <c r="CS22" s="410"/>
      <c r="CT22" s="410"/>
      <c r="CU22" s="410"/>
      <c r="CV22" s="410"/>
      <c r="CW22" s="410"/>
      <c r="CX22" s="410"/>
      <c r="CY22" s="410"/>
      <c r="CZ22" s="410"/>
      <c r="DA22" s="410"/>
      <c r="DB22" s="410"/>
      <c r="DC22" s="410"/>
      <c r="DD22" s="410"/>
      <c r="DE22" s="410"/>
      <c r="DF22" s="410"/>
      <c r="DG22" s="410"/>
      <c r="DH22" s="410"/>
      <c r="DI22" s="410"/>
      <c r="DJ22" s="410"/>
      <c r="DK22" s="410"/>
      <c r="DL22" s="410"/>
      <c r="DM22" s="410"/>
      <c r="DN22" s="410"/>
      <c r="DO22" s="410"/>
      <c r="DP22" s="410"/>
      <c r="DQ22" s="410"/>
      <c r="DR22" s="410"/>
      <c r="DS22" s="410"/>
      <c r="DT22" s="410"/>
      <c r="DU22" s="410"/>
      <c r="DV22" s="410"/>
      <c r="DW22" s="410"/>
      <c r="DX22" s="410"/>
      <c r="DY22" s="410"/>
      <c r="DZ22" s="410"/>
      <c r="EA22" s="410"/>
      <c r="EB22" s="410"/>
      <c r="EC22" s="410"/>
      <c r="ED22" s="410"/>
      <c r="EE22" s="410"/>
      <c r="EF22" s="410"/>
      <c r="EG22" s="410"/>
      <c r="EH22" s="410"/>
      <c r="EI22" s="410"/>
      <c r="EJ22" s="410"/>
      <c r="EK22" s="410"/>
      <c r="EL22" s="410"/>
      <c r="EM22" s="410"/>
      <c r="EN22" s="410"/>
      <c r="EO22" s="410"/>
      <c r="EP22" s="410"/>
      <c r="EQ22" s="410"/>
      <c r="ER22" s="410"/>
      <c r="ES22" s="411"/>
    </row>
    <row r="23" spans="1:149" ht="2.25" customHeight="1" thickBot="1">
      <c r="A23" s="242"/>
      <c r="ES23" s="243"/>
    </row>
    <row r="24" spans="1:149" ht="11.25">
      <c r="A24" s="332" t="s">
        <v>0</v>
      </c>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333"/>
      <c r="BI24" s="333"/>
      <c r="BJ24" s="333"/>
      <c r="BK24" s="333"/>
      <c r="BL24" s="333"/>
      <c r="BM24" s="333"/>
      <c r="BN24" s="333"/>
      <c r="BO24" s="333"/>
      <c r="BP24" s="333"/>
      <c r="BQ24" s="333"/>
      <c r="BR24" s="333"/>
      <c r="BS24" s="333"/>
      <c r="BT24" s="333"/>
      <c r="BU24" s="333"/>
      <c r="BV24" s="333"/>
      <c r="BW24" s="333"/>
      <c r="BX24" s="336" t="s">
        <v>1</v>
      </c>
      <c r="BY24" s="336"/>
      <c r="BZ24" s="336"/>
      <c r="CA24" s="336"/>
      <c r="CB24" s="336"/>
      <c r="CC24" s="336"/>
      <c r="CD24" s="336"/>
      <c r="CE24" s="336"/>
      <c r="CF24" s="338" t="s">
        <v>370</v>
      </c>
      <c r="CG24" s="338"/>
      <c r="CH24" s="338"/>
      <c r="CI24" s="338"/>
      <c r="CJ24" s="338"/>
      <c r="CK24" s="338"/>
      <c r="CL24" s="338"/>
      <c r="CM24" s="338"/>
      <c r="CN24" s="338"/>
      <c r="CO24" s="338"/>
      <c r="CP24" s="338"/>
      <c r="CQ24" s="338"/>
      <c r="CR24" s="338"/>
      <c r="CS24" s="340" t="s">
        <v>369</v>
      </c>
      <c r="CT24" s="333" t="s">
        <v>8</v>
      </c>
      <c r="CU24" s="333"/>
      <c r="CV24" s="333"/>
      <c r="CW24" s="333"/>
      <c r="CX24" s="333"/>
      <c r="CY24" s="333"/>
      <c r="CZ24" s="333"/>
      <c r="DA24" s="333"/>
      <c r="DB24" s="333"/>
      <c r="DC24" s="333"/>
      <c r="DD24" s="333"/>
      <c r="DE24" s="333"/>
      <c r="DF24" s="333"/>
      <c r="DG24" s="333"/>
      <c r="DH24" s="333"/>
      <c r="DI24" s="333"/>
      <c r="DJ24" s="333"/>
      <c r="DK24" s="333"/>
      <c r="DL24" s="333"/>
      <c r="DM24" s="333"/>
      <c r="DN24" s="333"/>
      <c r="DO24" s="333"/>
      <c r="DP24" s="333"/>
      <c r="DQ24" s="333"/>
      <c r="DR24" s="333"/>
      <c r="DS24" s="333"/>
      <c r="DT24" s="333"/>
      <c r="DU24" s="333"/>
      <c r="DV24" s="333"/>
      <c r="DW24" s="333"/>
      <c r="DX24" s="333"/>
      <c r="DY24" s="333"/>
      <c r="DZ24" s="333"/>
      <c r="EA24" s="333"/>
      <c r="EB24" s="333"/>
      <c r="EC24" s="333"/>
      <c r="ED24" s="333"/>
      <c r="EE24" s="333"/>
      <c r="EF24" s="333"/>
      <c r="EG24" s="333"/>
      <c r="EH24" s="333"/>
      <c r="EI24" s="333"/>
      <c r="EJ24" s="333"/>
      <c r="EK24" s="333"/>
      <c r="EL24" s="333"/>
      <c r="EM24" s="333"/>
      <c r="EN24" s="333"/>
      <c r="EO24" s="333"/>
      <c r="EP24" s="333"/>
      <c r="EQ24" s="333"/>
      <c r="ER24" s="333"/>
      <c r="ES24" s="348"/>
    </row>
    <row r="25" spans="1:149" ht="11.25" customHeight="1">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335"/>
      <c r="BB25" s="335"/>
      <c r="BC25" s="335"/>
      <c r="BD25" s="335"/>
      <c r="BE25" s="335"/>
      <c r="BF25" s="335"/>
      <c r="BG25" s="335"/>
      <c r="BH25" s="335"/>
      <c r="BI25" s="335"/>
      <c r="BJ25" s="335"/>
      <c r="BK25" s="335"/>
      <c r="BL25" s="335"/>
      <c r="BM25" s="335"/>
      <c r="BN25" s="335"/>
      <c r="BO25" s="335"/>
      <c r="BP25" s="335"/>
      <c r="BQ25" s="335"/>
      <c r="BR25" s="335"/>
      <c r="BS25" s="335"/>
      <c r="BT25" s="335"/>
      <c r="BU25" s="335"/>
      <c r="BV25" s="335"/>
      <c r="BW25" s="335"/>
      <c r="BX25" s="337"/>
      <c r="BY25" s="337"/>
      <c r="BZ25" s="337"/>
      <c r="CA25" s="337"/>
      <c r="CB25" s="337"/>
      <c r="CC25" s="337"/>
      <c r="CD25" s="337"/>
      <c r="CE25" s="337"/>
      <c r="CF25" s="339"/>
      <c r="CG25" s="339"/>
      <c r="CH25" s="339"/>
      <c r="CI25" s="339"/>
      <c r="CJ25" s="339"/>
      <c r="CK25" s="339"/>
      <c r="CL25" s="339"/>
      <c r="CM25" s="339"/>
      <c r="CN25" s="339"/>
      <c r="CO25" s="339"/>
      <c r="CP25" s="339"/>
      <c r="CQ25" s="339"/>
      <c r="CR25" s="339"/>
      <c r="CS25" s="341"/>
      <c r="CT25" s="345" t="s">
        <v>2</v>
      </c>
      <c r="CU25" s="345"/>
      <c r="CV25" s="345"/>
      <c r="CW25" s="345"/>
      <c r="CX25" s="345"/>
      <c r="CY25" s="345"/>
      <c r="CZ25" s="346" t="s">
        <v>440</v>
      </c>
      <c r="DA25" s="347"/>
      <c r="DB25" s="347"/>
      <c r="DC25" s="343" t="s">
        <v>3</v>
      </c>
      <c r="DD25" s="343"/>
      <c r="DE25" s="343"/>
      <c r="DF25" s="343"/>
      <c r="DG25" s="345" t="s">
        <v>2</v>
      </c>
      <c r="DH25" s="345"/>
      <c r="DI25" s="345"/>
      <c r="DJ25" s="345"/>
      <c r="DK25" s="345"/>
      <c r="DL25" s="345"/>
      <c r="DM25" s="346" t="s">
        <v>487</v>
      </c>
      <c r="DN25" s="347"/>
      <c r="DO25" s="347"/>
      <c r="DP25" s="343" t="s">
        <v>3</v>
      </c>
      <c r="DQ25" s="343"/>
      <c r="DR25" s="343"/>
      <c r="DS25" s="343"/>
      <c r="DT25" s="345" t="s">
        <v>2</v>
      </c>
      <c r="DU25" s="345"/>
      <c r="DV25" s="345"/>
      <c r="DW25" s="345"/>
      <c r="DX25" s="345"/>
      <c r="DY25" s="345"/>
      <c r="DZ25" s="352" t="s">
        <v>550</v>
      </c>
      <c r="EA25" s="353"/>
      <c r="EB25" s="353"/>
      <c r="EC25" s="343" t="s">
        <v>3</v>
      </c>
      <c r="ED25" s="343"/>
      <c r="EE25" s="343"/>
      <c r="EF25" s="343"/>
      <c r="EG25" s="337" t="s">
        <v>7</v>
      </c>
      <c r="EH25" s="337"/>
      <c r="EI25" s="337"/>
      <c r="EJ25" s="337"/>
      <c r="EK25" s="337"/>
      <c r="EL25" s="337"/>
      <c r="EM25" s="337"/>
      <c r="EN25" s="337"/>
      <c r="EO25" s="337"/>
      <c r="EP25" s="337"/>
      <c r="EQ25" s="337"/>
      <c r="ER25" s="337"/>
      <c r="ES25" s="362"/>
    </row>
    <row r="26" spans="1:149" ht="39" customHeight="1">
      <c r="A26" s="334"/>
      <c r="B26" s="335"/>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35"/>
      <c r="AU26" s="335"/>
      <c r="AV26" s="335"/>
      <c r="AW26" s="335"/>
      <c r="AX26" s="335"/>
      <c r="AY26" s="335"/>
      <c r="AZ26" s="335"/>
      <c r="BA26" s="335"/>
      <c r="BB26" s="335"/>
      <c r="BC26" s="335"/>
      <c r="BD26" s="335"/>
      <c r="BE26" s="335"/>
      <c r="BF26" s="335"/>
      <c r="BG26" s="335"/>
      <c r="BH26" s="335"/>
      <c r="BI26" s="335"/>
      <c r="BJ26" s="335"/>
      <c r="BK26" s="335"/>
      <c r="BL26" s="335"/>
      <c r="BM26" s="335"/>
      <c r="BN26" s="335"/>
      <c r="BO26" s="335"/>
      <c r="BP26" s="335"/>
      <c r="BQ26" s="335"/>
      <c r="BR26" s="335"/>
      <c r="BS26" s="335"/>
      <c r="BT26" s="335"/>
      <c r="BU26" s="335"/>
      <c r="BV26" s="335"/>
      <c r="BW26" s="335"/>
      <c r="BX26" s="337"/>
      <c r="BY26" s="337"/>
      <c r="BZ26" s="337"/>
      <c r="CA26" s="337"/>
      <c r="CB26" s="337"/>
      <c r="CC26" s="337"/>
      <c r="CD26" s="337"/>
      <c r="CE26" s="337"/>
      <c r="CF26" s="339"/>
      <c r="CG26" s="339"/>
      <c r="CH26" s="339"/>
      <c r="CI26" s="339"/>
      <c r="CJ26" s="339"/>
      <c r="CK26" s="339"/>
      <c r="CL26" s="339"/>
      <c r="CM26" s="339"/>
      <c r="CN26" s="339"/>
      <c r="CO26" s="339"/>
      <c r="CP26" s="339"/>
      <c r="CQ26" s="339"/>
      <c r="CR26" s="339"/>
      <c r="CS26" s="342"/>
      <c r="CT26" s="344" t="s">
        <v>4</v>
      </c>
      <c r="CU26" s="344"/>
      <c r="CV26" s="344"/>
      <c r="CW26" s="344"/>
      <c r="CX26" s="344"/>
      <c r="CY26" s="344"/>
      <c r="CZ26" s="344"/>
      <c r="DA26" s="344"/>
      <c r="DB26" s="344"/>
      <c r="DC26" s="344"/>
      <c r="DD26" s="344"/>
      <c r="DE26" s="344"/>
      <c r="DF26" s="344"/>
      <c r="DG26" s="344" t="s">
        <v>5</v>
      </c>
      <c r="DH26" s="344"/>
      <c r="DI26" s="344"/>
      <c r="DJ26" s="344"/>
      <c r="DK26" s="344"/>
      <c r="DL26" s="344"/>
      <c r="DM26" s="344"/>
      <c r="DN26" s="344"/>
      <c r="DO26" s="344"/>
      <c r="DP26" s="344"/>
      <c r="DQ26" s="344"/>
      <c r="DR26" s="344"/>
      <c r="DS26" s="344"/>
      <c r="DT26" s="344" t="s">
        <v>6</v>
      </c>
      <c r="DU26" s="344"/>
      <c r="DV26" s="344"/>
      <c r="DW26" s="344"/>
      <c r="DX26" s="344"/>
      <c r="DY26" s="344"/>
      <c r="DZ26" s="344"/>
      <c r="EA26" s="344"/>
      <c r="EB26" s="344"/>
      <c r="EC26" s="344"/>
      <c r="ED26" s="344"/>
      <c r="EE26" s="344"/>
      <c r="EF26" s="344"/>
      <c r="EG26" s="337"/>
      <c r="EH26" s="337"/>
      <c r="EI26" s="337"/>
      <c r="EJ26" s="337"/>
      <c r="EK26" s="337"/>
      <c r="EL26" s="337"/>
      <c r="EM26" s="337"/>
      <c r="EN26" s="337"/>
      <c r="EO26" s="337"/>
      <c r="EP26" s="337"/>
      <c r="EQ26" s="337"/>
      <c r="ER26" s="337"/>
      <c r="ES26" s="362"/>
    </row>
    <row r="27" spans="1:149" ht="12" thickBot="1">
      <c r="A27" s="349" t="s">
        <v>9</v>
      </c>
      <c r="B27" s="350"/>
      <c r="C27" s="350"/>
      <c r="D27" s="350"/>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t="s">
        <v>10</v>
      </c>
      <c r="BY27" s="350"/>
      <c r="BZ27" s="350"/>
      <c r="CA27" s="350"/>
      <c r="CB27" s="350"/>
      <c r="CC27" s="350"/>
      <c r="CD27" s="350"/>
      <c r="CE27" s="350"/>
      <c r="CF27" s="350" t="s">
        <v>11</v>
      </c>
      <c r="CG27" s="350"/>
      <c r="CH27" s="350"/>
      <c r="CI27" s="350"/>
      <c r="CJ27" s="350"/>
      <c r="CK27" s="350"/>
      <c r="CL27" s="350"/>
      <c r="CM27" s="350"/>
      <c r="CN27" s="350"/>
      <c r="CO27" s="350"/>
      <c r="CP27" s="350"/>
      <c r="CQ27" s="350"/>
      <c r="CR27" s="350"/>
      <c r="CS27" s="34" t="s">
        <v>12</v>
      </c>
      <c r="CT27" s="350" t="s">
        <v>13</v>
      </c>
      <c r="CU27" s="350"/>
      <c r="CV27" s="350"/>
      <c r="CW27" s="350"/>
      <c r="CX27" s="350"/>
      <c r="CY27" s="350"/>
      <c r="CZ27" s="350"/>
      <c r="DA27" s="350"/>
      <c r="DB27" s="350"/>
      <c r="DC27" s="350"/>
      <c r="DD27" s="350"/>
      <c r="DE27" s="350"/>
      <c r="DF27" s="350"/>
      <c r="DG27" s="350" t="s">
        <v>14</v>
      </c>
      <c r="DH27" s="350"/>
      <c r="DI27" s="350"/>
      <c r="DJ27" s="350"/>
      <c r="DK27" s="350"/>
      <c r="DL27" s="350"/>
      <c r="DM27" s="350"/>
      <c r="DN27" s="350"/>
      <c r="DO27" s="350"/>
      <c r="DP27" s="350"/>
      <c r="DQ27" s="350"/>
      <c r="DR27" s="350"/>
      <c r="DS27" s="350"/>
      <c r="DT27" s="350" t="s">
        <v>15</v>
      </c>
      <c r="DU27" s="350"/>
      <c r="DV27" s="350"/>
      <c r="DW27" s="350"/>
      <c r="DX27" s="350"/>
      <c r="DY27" s="350"/>
      <c r="DZ27" s="350"/>
      <c r="EA27" s="350"/>
      <c r="EB27" s="350"/>
      <c r="EC27" s="350"/>
      <c r="ED27" s="350"/>
      <c r="EE27" s="350"/>
      <c r="EF27" s="350"/>
      <c r="EG27" s="350" t="s">
        <v>16</v>
      </c>
      <c r="EH27" s="350"/>
      <c r="EI27" s="350"/>
      <c r="EJ27" s="350"/>
      <c r="EK27" s="350"/>
      <c r="EL27" s="350"/>
      <c r="EM27" s="350"/>
      <c r="EN27" s="350"/>
      <c r="EO27" s="350"/>
      <c r="EP27" s="350"/>
      <c r="EQ27" s="350"/>
      <c r="ER27" s="350"/>
      <c r="ES27" s="351"/>
    </row>
    <row r="28" spans="1:149" ht="12.75" customHeight="1">
      <c r="A28" s="357" t="s">
        <v>243</v>
      </c>
      <c r="B28" s="358"/>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9" t="s">
        <v>37</v>
      </c>
      <c r="BY28" s="359"/>
      <c r="BZ28" s="359"/>
      <c r="CA28" s="359"/>
      <c r="CB28" s="359"/>
      <c r="CC28" s="359"/>
      <c r="CD28" s="359"/>
      <c r="CE28" s="359"/>
      <c r="CF28" s="359" t="s">
        <v>38</v>
      </c>
      <c r="CG28" s="359"/>
      <c r="CH28" s="359"/>
      <c r="CI28" s="359"/>
      <c r="CJ28" s="359"/>
      <c r="CK28" s="359"/>
      <c r="CL28" s="359"/>
      <c r="CM28" s="359"/>
      <c r="CN28" s="359"/>
      <c r="CO28" s="359"/>
      <c r="CP28" s="359"/>
      <c r="CQ28" s="359"/>
      <c r="CR28" s="359"/>
      <c r="CS28" s="241"/>
      <c r="CT28" s="360">
        <f>'Прилож.2'!CT8</f>
        <v>4007883.01</v>
      </c>
      <c r="CU28" s="361"/>
      <c r="CV28" s="361"/>
      <c r="CW28" s="361"/>
      <c r="CX28" s="361"/>
      <c r="CY28" s="361"/>
      <c r="CZ28" s="361"/>
      <c r="DA28" s="361"/>
      <c r="DB28" s="361"/>
      <c r="DC28" s="361"/>
      <c r="DD28" s="361"/>
      <c r="DE28" s="361"/>
      <c r="DF28" s="361"/>
      <c r="DG28" s="360">
        <v>0</v>
      </c>
      <c r="DH28" s="361"/>
      <c r="DI28" s="361"/>
      <c r="DJ28" s="361"/>
      <c r="DK28" s="361"/>
      <c r="DL28" s="361"/>
      <c r="DM28" s="361"/>
      <c r="DN28" s="361"/>
      <c r="DO28" s="361"/>
      <c r="DP28" s="361"/>
      <c r="DQ28" s="361"/>
      <c r="DR28" s="361"/>
      <c r="DS28" s="361"/>
      <c r="DT28" s="360">
        <v>0</v>
      </c>
      <c r="DU28" s="361"/>
      <c r="DV28" s="361"/>
      <c r="DW28" s="361"/>
      <c r="DX28" s="361"/>
      <c r="DY28" s="361"/>
      <c r="DZ28" s="361"/>
      <c r="EA28" s="361"/>
      <c r="EB28" s="361"/>
      <c r="EC28" s="361"/>
      <c r="ED28" s="361"/>
      <c r="EE28" s="361"/>
      <c r="EF28" s="361"/>
      <c r="EG28" s="354"/>
      <c r="EH28" s="355"/>
      <c r="EI28" s="355"/>
      <c r="EJ28" s="355"/>
      <c r="EK28" s="355"/>
      <c r="EL28" s="355"/>
      <c r="EM28" s="355"/>
      <c r="EN28" s="355"/>
      <c r="EO28" s="355"/>
      <c r="EP28" s="355"/>
      <c r="EQ28" s="355"/>
      <c r="ER28" s="355"/>
      <c r="ES28" s="356"/>
    </row>
    <row r="29" spans="1:149" ht="12.75" customHeight="1" thickBot="1">
      <c r="A29" s="395" t="s">
        <v>242</v>
      </c>
      <c r="B29" s="396"/>
      <c r="C29" s="396"/>
      <c r="D29" s="396"/>
      <c r="E29" s="396"/>
      <c r="F29" s="396"/>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7" t="s">
        <v>40</v>
      </c>
      <c r="BY29" s="397"/>
      <c r="BZ29" s="397"/>
      <c r="CA29" s="397"/>
      <c r="CB29" s="397"/>
      <c r="CC29" s="397"/>
      <c r="CD29" s="397"/>
      <c r="CE29" s="397"/>
      <c r="CF29" s="397" t="s">
        <v>38</v>
      </c>
      <c r="CG29" s="397"/>
      <c r="CH29" s="397"/>
      <c r="CI29" s="397"/>
      <c r="CJ29" s="397"/>
      <c r="CK29" s="397"/>
      <c r="CL29" s="397"/>
      <c r="CM29" s="397"/>
      <c r="CN29" s="397"/>
      <c r="CO29" s="397"/>
      <c r="CP29" s="397"/>
      <c r="CQ29" s="397"/>
      <c r="CR29" s="397"/>
      <c r="CS29" s="29"/>
      <c r="CT29" s="404">
        <f>'Прилож.2'!CT9</f>
        <v>952789.3299999998</v>
      </c>
      <c r="CU29" s="405"/>
      <c r="CV29" s="405"/>
      <c r="CW29" s="405"/>
      <c r="CX29" s="405"/>
      <c r="CY29" s="405"/>
      <c r="CZ29" s="405"/>
      <c r="DA29" s="405"/>
      <c r="DB29" s="405"/>
      <c r="DC29" s="405"/>
      <c r="DD29" s="405"/>
      <c r="DE29" s="405"/>
      <c r="DF29" s="405"/>
      <c r="DG29" s="404">
        <f>'Прилож.2-25'!CT9</f>
        <v>0</v>
      </c>
      <c r="DH29" s="405"/>
      <c r="DI29" s="405"/>
      <c r="DJ29" s="405"/>
      <c r="DK29" s="405"/>
      <c r="DL29" s="405"/>
      <c r="DM29" s="405"/>
      <c r="DN29" s="405"/>
      <c r="DO29" s="405"/>
      <c r="DP29" s="405"/>
      <c r="DQ29" s="405"/>
      <c r="DR29" s="405"/>
      <c r="DS29" s="405"/>
      <c r="DT29" s="404">
        <f>'Прилож.2-26'!CT9</f>
        <v>0</v>
      </c>
      <c r="DU29" s="405"/>
      <c r="DV29" s="405"/>
      <c r="DW29" s="405"/>
      <c r="DX29" s="405"/>
      <c r="DY29" s="405"/>
      <c r="DZ29" s="405"/>
      <c r="EA29" s="405"/>
      <c r="EB29" s="405"/>
      <c r="EC29" s="405"/>
      <c r="ED29" s="405"/>
      <c r="EE29" s="405"/>
      <c r="EF29" s="405"/>
      <c r="EG29" s="392"/>
      <c r="EH29" s="393"/>
      <c r="EI29" s="393"/>
      <c r="EJ29" s="393"/>
      <c r="EK29" s="393"/>
      <c r="EL29" s="393"/>
      <c r="EM29" s="393"/>
      <c r="EN29" s="393"/>
      <c r="EO29" s="393"/>
      <c r="EP29" s="393"/>
      <c r="EQ29" s="393"/>
      <c r="ER29" s="393"/>
      <c r="ES29" s="394"/>
    </row>
    <row r="30" spans="1:149" ht="12">
      <c r="A30" s="417" t="s">
        <v>520</v>
      </c>
      <c r="B30" s="418"/>
      <c r="C30" s="418"/>
      <c r="D30" s="418"/>
      <c r="E30" s="418"/>
      <c r="F30" s="418"/>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18"/>
      <c r="AY30" s="418"/>
      <c r="AZ30" s="418"/>
      <c r="BA30" s="418"/>
      <c r="BB30" s="418"/>
      <c r="BC30" s="418"/>
      <c r="BD30" s="418"/>
      <c r="BE30" s="418"/>
      <c r="BF30" s="418"/>
      <c r="BG30" s="418"/>
      <c r="BH30" s="418"/>
      <c r="BI30" s="418"/>
      <c r="BJ30" s="418"/>
      <c r="BK30" s="418"/>
      <c r="BL30" s="418"/>
      <c r="BM30" s="418"/>
      <c r="BN30" s="418"/>
      <c r="BO30" s="418"/>
      <c r="BP30" s="418"/>
      <c r="BQ30" s="418"/>
      <c r="BR30" s="418"/>
      <c r="BS30" s="418"/>
      <c r="BT30" s="418"/>
      <c r="BU30" s="418"/>
      <c r="BV30" s="418"/>
      <c r="BW30" s="418"/>
      <c r="BX30" s="403" t="s">
        <v>41</v>
      </c>
      <c r="BY30" s="403"/>
      <c r="BZ30" s="403"/>
      <c r="CA30" s="403"/>
      <c r="CB30" s="403"/>
      <c r="CC30" s="403"/>
      <c r="CD30" s="403"/>
      <c r="CE30" s="403"/>
      <c r="CF30" s="403"/>
      <c r="CG30" s="403"/>
      <c r="CH30" s="403"/>
      <c r="CI30" s="403"/>
      <c r="CJ30" s="403"/>
      <c r="CK30" s="403"/>
      <c r="CL30" s="403"/>
      <c r="CM30" s="403"/>
      <c r="CN30" s="403"/>
      <c r="CO30" s="403"/>
      <c r="CP30" s="403"/>
      <c r="CQ30" s="403"/>
      <c r="CR30" s="403"/>
      <c r="CS30" s="37"/>
      <c r="CT30" s="412">
        <f>'Прилож.2'!CT10</f>
        <v>47036275.66</v>
      </c>
      <c r="CU30" s="413"/>
      <c r="CV30" s="413"/>
      <c r="CW30" s="413"/>
      <c r="CX30" s="413"/>
      <c r="CY30" s="413"/>
      <c r="CZ30" s="413"/>
      <c r="DA30" s="413"/>
      <c r="DB30" s="413"/>
      <c r="DC30" s="413"/>
      <c r="DD30" s="413"/>
      <c r="DE30" s="413"/>
      <c r="DF30" s="413"/>
      <c r="DG30" s="412">
        <f>'Прилож.2-25'!CT10</f>
        <v>49791863.66</v>
      </c>
      <c r="DH30" s="413"/>
      <c r="DI30" s="413"/>
      <c r="DJ30" s="413"/>
      <c r="DK30" s="413"/>
      <c r="DL30" s="413"/>
      <c r="DM30" s="413"/>
      <c r="DN30" s="413"/>
      <c r="DO30" s="413"/>
      <c r="DP30" s="413"/>
      <c r="DQ30" s="413"/>
      <c r="DR30" s="413"/>
      <c r="DS30" s="413"/>
      <c r="DT30" s="412">
        <f>'Прилож.2-26'!CT10</f>
        <v>52398691.66</v>
      </c>
      <c r="DU30" s="413"/>
      <c r="DV30" s="413"/>
      <c r="DW30" s="413"/>
      <c r="DX30" s="413"/>
      <c r="DY30" s="413"/>
      <c r="DZ30" s="413"/>
      <c r="EA30" s="413"/>
      <c r="EB30" s="413"/>
      <c r="EC30" s="413"/>
      <c r="ED30" s="413"/>
      <c r="EE30" s="413"/>
      <c r="EF30" s="413"/>
      <c r="EG30" s="414"/>
      <c r="EH30" s="415"/>
      <c r="EI30" s="415"/>
      <c r="EJ30" s="415"/>
      <c r="EK30" s="415"/>
      <c r="EL30" s="415"/>
      <c r="EM30" s="415"/>
      <c r="EN30" s="415"/>
      <c r="EO30" s="415"/>
      <c r="EP30" s="415"/>
      <c r="EQ30" s="415"/>
      <c r="ER30" s="415"/>
      <c r="ES30" s="416"/>
    </row>
    <row r="31" spans="1:149" ht="22.5" customHeight="1">
      <c r="A31" s="316" t="s">
        <v>42</v>
      </c>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8" t="s">
        <v>43</v>
      </c>
      <c r="BY31" s="318"/>
      <c r="BZ31" s="318"/>
      <c r="CA31" s="318"/>
      <c r="CB31" s="318"/>
      <c r="CC31" s="318"/>
      <c r="CD31" s="318"/>
      <c r="CE31" s="318"/>
      <c r="CF31" s="318" t="s">
        <v>44</v>
      </c>
      <c r="CG31" s="318"/>
      <c r="CH31" s="318"/>
      <c r="CI31" s="318"/>
      <c r="CJ31" s="318"/>
      <c r="CK31" s="318"/>
      <c r="CL31" s="318"/>
      <c r="CM31" s="318"/>
      <c r="CN31" s="318"/>
      <c r="CO31" s="318"/>
      <c r="CP31" s="318"/>
      <c r="CQ31" s="318"/>
      <c r="CR31" s="318"/>
      <c r="CS31" s="35"/>
      <c r="CT31" s="326">
        <f>'Прилож.2'!CT11</f>
        <v>1949.18</v>
      </c>
      <c r="CU31" s="331"/>
      <c r="CV31" s="331"/>
      <c r="CW31" s="331"/>
      <c r="CX31" s="331"/>
      <c r="CY31" s="331"/>
      <c r="CZ31" s="331"/>
      <c r="DA31" s="331"/>
      <c r="DB31" s="331"/>
      <c r="DC31" s="331"/>
      <c r="DD31" s="331"/>
      <c r="DE31" s="331"/>
      <c r="DF31" s="331"/>
      <c r="DG31" s="326">
        <f>'Прилож.2-25'!CT11</f>
        <v>1949.18</v>
      </c>
      <c r="DH31" s="331"/>
      <c r="DI31" s="331"/>
      <c r="DJ31" s="331"/>
      <c r="DK31" s="331"/>
      <c r="DL31" s="331"/>
      <c r="DM31" s="331"/>
      <c r="DN31" s="331"/>
      <c r="DO31" s="331"/>
      <c r="DP31" s="331"/>
      <c r="DQ31" s="331"/>
      <c r="DR31" s="331"/>
      <c r="DS31" s="331"/>
      <c r="DT31" s="326">
        <f>'Прилож.2-26'!CT11</f>
        <v>1949.18</v>
      </c>
      <c r="DU31" s="331"/>
      <c r="DV31" s="331"/>
      <c r="DW31" s="331"/>
      <c r="DX31" s="331"/>
      <c r="DY31" s="331"/>
      <c r="DZ31" s="331"/>
      <c r="EA31" s="331"/>
      <c r="EB31" s="331"/>
      <c r="EC31" s="331"/>
      <c r="ED31" s="331"/>
      <c r="EE31" s="331"/>
      <c r="EF31" s="331"/>
      <c r="EG31" s="313"/>
      <c r="EH31" s="314"/>
      <c r="EI31" s="314"/>
      <c r="EJ31" s="314"/>
      <c r="EK31" s="314"/>
      <c r="EL31" s="314"/>
      <c r="EM31" s="314"/>
      <c r="EN31" s="314"/>
      <c r="EO31" s="314"/>
      <c r="EP31" s="314"/>
      <c r="EQ31" s="314"/>
      <c r="ER31" s="314"/>
      <c r="ES31" s="315"/>
    </row>
    <row r="32" spans="1:149" ht="11.25" customHeight="1">
      <c r="A32" s="419" t="s">
        <v>45</v>
      </c>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0"/>
      <c r="BV32" s="420"/>
      <c r="BW32" s="420"/>
      <c r="BX32" s="318" t="s">
        <v>46</v>
      </c>
      <c r="BY32" s="318"/>
      <c r="BZ32" s="318"/>
      <c r="CA32" s="318"/>
      <c r="CB32" s="318"/>
      <c r="CC32" s="318"/>
      <c r="CD32" s="318"/>
      <c r="CE32" s="318"/>
      <c r="CF32" s="318" t="s">
        <v>44</v>
      </c>
      <c r="CG32" s="318"/>
      <c r="CH32" s="318"/>
      <c r="CI32" s="318"/>
      <c r="CJ32" s="318"/>
      <c r="CK32" s="318"/>
      <c r="CL32" s="318"/>
      <c r="CM32" s="318"/>
      <c r="CN32" s="318"/>
      <c r="CO32" s="318"/>
      <c r="CP32" s="318"/>
      <c r="CQ32" s="318"/>
      <c r="CR32" s="318"/>
      <c r="CS32" s="421"/>
      <c r="CT32" s="326">
        <f>'Прилож.2'!CT12</f>
        <v>0</v>
      </c>
      <c r="CU32" s="326"/>
      <c r="CV32" s="326"/>
      <c r="CW32" s="326"/>
      <c r="CX32" s="326"/>
      <c r="CY32" s="326"/>
      <c r="CZ32" s="326"/>
      <c r="DA32" s="326"/>
      <c r="DB32" s="326"/>
      <c r="DC32" s="326"/>
      <c r="DD32" s="326"/>
      <c r="DE32" s="326"/>
      <c r="DF32" s="326"/>
      <c r="DG32" s="326">
        <f>'Прилож.2-25'!CT12</f>
        <v>0</v>
      </c>
      <c r="DH32" s="331"/>
      <c r="DI32" s="331"/>
      <c r="DJ32" s="331"/>
      <c r="DK32" s="331"/>
      <c r="DL32" s="331"/>
      <c r="DM32" s="331"/>
      <c r="DN32" s="331"/>
      <c r="DO32" s="331"/>
      <c r="DP32" s="331"/>
      <c r="DQ32" s="331"/>
      <c r="DR32" s="331"/>
      <c r="DS32" s="331"/>
      <c r="DT32" s="326">
        <f>'Прилож.2-26'!CT12</f>
        <v>0</v>
      </c>
      <c r="DU32" s="331"/>
      <c r="DV32" s="331"/>
      <c r="DW32" s="331"/>
      <c r="DX32" s="331"/>
      <c r="DY32" s="331"/>
      <c r="DZ32" s="331"/>
      <c r="EA32" s="331"/>
      <c r="EB32" s="331"/>
      <c r="EC32" s="331"/>
      <c r="ED32" s="331"/>
      <c r="EE32" s="331"/>
      <c r="EF32" s="331"/>
      <c r="EG32" s="313"/>
      <c r="EH32" s="314"/>
      <c r="EI32" s="314"/>
      <c r="EJ32" s="314"/>
      <c r="EK32" s="314"/>
      <c r="EL32" s="314"/>
      <c r="EM32" s="314"/>
      <c r="EN32" s="314"/>
      <c r="EO32" s="314"/>
      <c r="EP32" s="314"/>
      <c r="EQ32" s="314"/>
      <c r="ER32" s="314"/>
      <c r="ES32" s="315"/>
    </row>
    <row r="33" spans="1:149" ht="12" customHeight="1">
      <c r="A33" s="419" t="s">
        <v>524</v>
      </c>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318"/>
      <c r="BY33" s="318"/>
      <c r="BZ33" s="318"/>
      <c r="CA33" s="318"/>
      <c r="CB33" s="318"/>
      <c r="CC33" s="318"/>
      <c r="CD33" s="318"/>
      <c r="CE33" s="318"/>
      <c r="CF33" s="318"/>
      <c r="CG33" s="318"/>
      <c r="CH33" s="318"/>
      <c r="CI33" s="318"/>
      <c r="CJ33" s="318"/>
      <c r="CK33" s="318"/>
      <c r="CL33" s="318"/>
      <c r="CM33" s="318"/>
      <c r="CN33" s="318"/>
      <c r="CO33" s="318"/>
      <c r="CP33" s="318"/>
      <c r="CQ33" s="318"/>
      <c r="CR33" s="318"/>
      <c r="CS33" s="421"/>
      <c r="CT33" s="326"/>
      <c r="CU33" s="326"/>
      <c r="CV33" s="326"/>
      <c r="CW33" s="326"/>
      <c r="CX33" s="326"/>
      <c r="CY33" s="326"/>
      <c r="CZ33" s="326"/>
      <c r="DA33" s="326"/>
      <c r="DB33" s="326"/>
      <c r="DC33" s="326"/>
      <c r="DD33" s="326"/>
      <c r="DE33" s="326"/>
      <c r="DF33" s="326"/>
      <c r="DG33" s="331"/>
      <c r="DH33" s="331"/>
      <c r="DI33" s="331"/>
      <c r="DJ33" s="331"/>
      <c r="DK33" s="331"/>
      <c r="DL33" s="331"/>
      <c r="DM33" s="331"/>
      <c r="DN33" s="331"/>
      <c r="DO33" s="331"/>
      <c r="DP33" s="331"/>
      <c r="DQ33" s="331"/>
      <c r="DR33" s="331"/>
      <c r="DS33" s="331"/>
      <c r="DT33" s="331"/>
      <c r="DU33" s="331"/>
      <c r="DV33" s="331"/>
      <c r="DW33" s="331"/>
      <c r="DX33" s="331"/>
      <c r="DY33" s="331"/>
      <c r="DZ33" s="331"/>
      <c r="EA33" s="331"/>
      <c r="EB33" s="331"/>
      <c r="EC33" s="331"/>
      <c r="ED33" s="331"/>
      <c r="EE33" s="331"/>
      <c r="EF33" s="331"/>
      <c r="EG33" s="314"/>
      <c r="EH33" s="314"/>
      <c r="EI33" s="314"/>
      <c r="EJ33" s="314"/>
      <c r="EK33" s="314"/>
      <c r="EL33" s="314"/>
      <c r="EM33" s="314"/>
      <c r="EN33" s="314"/>
      <c r="EO33" s="314"/>
      <c r="EP33" s="314"/>
      <c r="EQ33" s="314"/>
      <c r="ER33" s="314"/>
      <c r="ES33" s="315"/>
    </row>
    <row r="34" spans="1:149" ht="10.5" customHeight="1">
      <c r="A34" s="316" t="s">
        <v>47</v>
      </c>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7"/>
      <c r="BS34" s="317"/>
      <c r="BT34" s="317"/>
      <c r="BU34" s="317"/>
      <c r="BV34" s="317"/>
      <c r="BW34" s="317"/>
      <c r="BX34" s="318" t="s">
        <v>48</v>
      </c>
      <c r="BY34" s="318"/>
      <c r="BZ34" s="318"/>
      <c r="CA34" s="318"/>
      <c r="CB34" s="318"/>
      <c r="CC34" s="318"/>
      <c r="CD34" s="318"/>
      <c r="CE34" s="318"/>
      <c r="CF34" s="318" t="s">
        <v>49</v>
      </c>
      <c r="CG34" s="318"/>
      <c r="CH34" s="318"/>
      <c r="CI34" s="318"/>
      <c r="CJ34" s="318"/>
      <c r="CK34" s="318"/>
      <c r="CL34" s="318"/>
      <c r="CM34" s="318"/>
      <c r="CN34" s="318"/>
      <c r="CO34" s="318"/>
      <c r="CP34" s="318"/>
      <c r="CQ34" s="318"/>
      <c r="CR34" s="318"/>
      <c r="CS34" s="35"/>
      <c r="CT34" s="326">
        <f>'Прилож.2'!CT14</f>
        <v>47012942.480000004</v>
      </c>
      <c r="CU34" s="331"/>
      <c r="CV34" s="331"/>
      <c r="CW34" s="331"/>
      <c r="CX34" s="331"/>
      <c r="CY34" s="331"/>
      <c r="CZ34" s="331"/>
      <c r="DA34" s="331"/>
      <c r="DB34" s="331"/>
      <c r="DC34" s="331"/>
      <c r="DD34" s="331"/>
      <c r="DE34" s="331"/>
      <c r="DF34" s="331"/>
      <c r="DG34" s="326">
        <f>'Прилож.2-25'!CT14</f>
        <v>49789914.480000004</v>
      </c>
      <c r="DH34" s="331"/>
      <c r="DI34" s="331"/>
      <c r="DJ34" s="331"/>
      <c r="DK34" s="331"/>
      <c r="DL34" s="331"/>
      <c r="DM34" s="331"/>
      <c r="DN34" s="331"/>
      <c r="DO34" s="331"/>
      <c r="DP34" s="331"/>
      <c r="DQ34" s="331"/>
      <c r="DR34" s="331"/>
      <c r="DS34" s="331"/>
      <c r="DT34" s="326">
        <f>'Прилож.2-26'!CT14</f>
        <v>52396742.480000004</v>
      </c>
      <c r="DU34" s="331"/>
      <c r="DV34" s="331"/>
      <c r="DW34" s="331"/>
      <c r="DX34" s="331"/>
      <c r="DY34" s="331"/>
      <c r="DZ34" s="331"/>
      <c r="EA34" s="331"/>
      <c r="EB34" s="331"/>
      <c r="EC34" s="331"/>
      <c r="ED34" s="331"/>
      <c r="EE34" s="331"/>
      <c r="EF34" s="331"/>
      <c r="EG34" s="313"/>
      <c r="EH34" s="314"/>
      <c r="EI34" s="314"/>
      <c r="EJ34" s="314"/>
      <c r="EK34" s="314"/>
      <c r="EL34" s="314"/>
      <c r="EM34" s="314"/>
      <c r="EN34" s="314"/>
      <c r="EO34" s="314"/>
      <c r="EP34" s="314"/>
      <c r="EQ34" s="314"/>
      <c r="ER34" s="314"/>
      <c r="ES34" s="315"/>
    </row>
    <row r="35" spans="1:149" ht="33.75" customHeight="1">
      <c r="A35" s="329" t="s">
        <v>521</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c r="BW35" s="330"/>
      <c r="BX35" s="318" t="s">
        <v>50</v>
      </c>
      <c r="BY35" s="318"/>
      <c r="BZ35" s="318"/>
      <c r="CA35" s="318"/>
      <c r="CB35" s="318"/>
      <c r="CC35" s="318"/>
      <c r="CD35" s="318"/>
      <c r="CE35" s="318"/>
      <c r="CF35" s="318" t="s">
        <v>49</v>
      </c>
      <c r="CG35" s="318"/>
      <c r="CH35" s="318"/>
      <c r="CI35" s="318"/>
      <c r="CJ35" s="318"/>
      <c r="CK35" s="318"/>
      <c r="CL35" s="318"/>
      <c r="CM35" s="318"/>
      <c r="CN35" s="318"/>
      <c r="CO35" s="318"/>
      <c r="CP35" s="318"/>
      <c r="CQ35" s="318"/>
      <c r="CR35" s="318"/>
      <c r="CS35" s="36"/>
      <c r="CT35" s="326">
        <f>'Прилож.2'!CT15</f>
        <v>40293100</v>
      </c>
      <c r="CU35" s="331"/>
      <c r="CV35" s="331"/>
      <c r="CW35" s="331"/>
      <c r="CX35" s="331"/>
      <c r="CY35" s="331"/>
      <c r="CZ35" s="331"/>
      <c r="DA35" s="331"/>
      <c r="DB35" s="331"/>
      <c r="DC35" s="331"/>
      <c r="DD35" s="331"/>
      <c r="DE35" s="331"/>
      <c r="DF35" s="331"/>
      <c r="DG35" s="326">
        <f>'Прилож.2-25'!CT15</f>
        <v>43632570</v>
      </c>
      <c r="DH35" s="331"/>
      <c r="DI35" s="331"/>
      <c r="DJ35" s="331"/>
      <c r="DK35" s="331"/>
      <c r="DL35" s="331"/>
      <c r="DM35" s="331"/>
      <c r="DN35" s="331"/>
      <c r="DO35" s="331"/>
      <c r="DP35" s="331"/>
      <c r="DQ35" s="331"/>
      <c r="DR35" s="331"/>
      <c r="DS35" s="331"/>
      <c r="DT35" s="326">
        <f>'Прилож.2-26'!CT15</f>
        <v>46239398</v>
      </c>
      <c r="DU35" s="331"/>
      <c r="DV35" s="331"/>
      <c r="DW35" s="331"/>
      <c r="DX35" s="331"/>
      <c r="DY35" s="331"/>
      <c r="DZ35" s="331"/>
      <c r="EA35" s="331"/>
      <c r="EB35" s="331"/>
      <c r="EC35" s="331"/>
      <c r="ED35" s="331"/>
      <c r="EE35" s="331"/>
      <c r="EF35" s="331"/>
      <c r="EG35" s="313"/>
      <c r="EH35" s="314"/>
      <c r="EI35" s="314"/>
      <c r="EJ35" s="314"/>
      <c r="EK35" s="314"/>
      <c r="EL35" s="314"/>
      <c r="EM35" s="314"/>
      <c r="EN35" s="314"/>
      <c r="EO35" s="314"/>
      <c r="EP35" s="314"/>
      <c r="EQ35" s="314"/>
      <c r="ER35" s="314"/>
      <c r="ES35" s="315"/>
    </row>
    <row r="36" spans="1:149" ht="13.5" customHeight="1">
      <c r="A36" s="329" t="s">
        <v>522</v>
      </c>
      <c r="B36" s="330"/>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c r="BW36" s="330"/>
      <c r="BX36" s="318" t="s">
        <v>51</v>
      </c>
      <c r="BY36" s="318"/>
      <c r="BZ36" s="318"/>
      <c r="CA36" s="318"/>
      <c r="CB36" s="318"/>
      <c r="CC36" s="318"/>
      <c r="CD36" s="318"/>
      <c r="CE36" s="318"/>
      <c r="CF36" s="318" t="s">
        <v>49</v>
      </c>
      <c r="CG36" s="318"/>
      <c r="CH36" s="318"/>
      <c r="CI36" s="318"/>
      <c r="CJ36" s="318"/>
      <c r="CK36" s="318"/>
      <c r="CL36" s="318"/>
      <c r="CM36" s="318"/>
      <c r="CN36" s="318"/>
      <c r="CO36" s="318"/>
      <c r="CP36" s="318"/>
      <c r="CQ36" s="318"/>
      <c r="CR36" s="318"/>
      <c r="CS36" s="35"/>
      <c r="CT36" s="326">
        <f>'Прилож.2'!CT16</f>
        <v>6663446</v>
      </c>
      <c r="CU36" s="331"/>
      <c r="CV36" s="331"/>
      <c r="CW36" s="331"/>
      <c r="CX36" s="331"/>
      <c r="CY36" s="331"/>
      <c r="CZ36" s="331"/>
      <c r="DA36" s="331"/>
      <c r="DB36" s="331"/>
      <c r="DC36" s="331"/>
      <c r="DD36" s="331"/>
      <c r="DE36" s="331"/>
      <c r="DF36" s="331"/>
      <c r="DG36" s="326">
        <f>'Прилож.2-25'!CT16</f>
        <v>6100948</v>
      </c>
      <c r="DH36" s="331"/>
      <c r="DI36" s="331"/>
      <c r="DJ36" s="331"/>
      <c r="DK36" s="331"/>
      <c r="DL36" s="331"/>
      <c r="DM36" s="331"/>
      <c r="DN36" s="331"/>
      <c r="DO36" s="331"/>
      <c r="DP36" s="331"/>
      <c r="DQ36" s="331"/>
      <c r="DR36" s="331"/>
      <c r="DS36" s="331"/>
      <c r="DT36" s="326">
        <f>'Прилож.2-26'!CT16</f>
        <v>6100948</v>
      </c>
      <c r="DU36" s="331"/>
      <c r="DV36" s="331"/>
      <c r="DW36" s="331"/>
      <c r="DX36" s="331"/>
      <c r="DY36" s="331"/>
      <c r="DZ36" s="331"/>
      <c r="EA36" s="331"/>
      <c r="EB36" s="331"/>
      <c r="EC36" s="331"/>
      <c r="ED36" s="331"/>
      <c r="EE36" s="331"/>
      <c r="EF36" s="331"/>
      <c r="EG36" s="313"/>
      <c r="EH36" s="314"/>
      <c r="EI36" s="314"/>
      <c r="EJ36" s="314"/>
      <c r="EK36" s="314"/>
      <c r="EL36" s="314"/>
      <c r="EM36" s="314"/>
      <c r="EN36" s="314"/>
      <c r="EO36" s="314"/>
      <c r="EP36" s="314"/>
      <c r="EQ36" s="314"/>
      <c r="ER36" s="314"/>
      <c r="ES36" s="315"/>
    </row>
    <row r="37" spans="1:149" ht="10.5" customHeight="1">
      <c r="A37" s="424" t="s">
        <v>523</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c r="BH37" s="330"/>
      <c r="BI37" s="330"/>
      <c r="BJ37" s="330"/>
      <c r="BK37" s="330"/>
      <c r="BL37" s="330"/>
      <c r="BM37" s="330"/>
      <c r="BN37" s="330"/>
      <c r="BO37" s="330"/>
      <c r="BP37" s="330"/>
      <c r="BQ37" s="330"/>
      <c r="BR37" s="330"/>
      <c r="BS37" s="330"/>
      <c r="BT37" s="330"/>
      <c r="BU37" s="330"/>
      <c r="BV37" s="330"/>
      <c r="BW37" s="330"/>
      <c r="BX37" s="318" t="s">
        <v>237</v>
      </c>
      <c r="BY37" s="318"/>
      <c r="BZ37" s="318"/>
      <c r="CA37" s="318"/>
      <c r="CB37" s="318"/>
      <c r="CC37" s="318"/>
      <c r="CD37" s="318"/>
      <c r="CE37" s="318"/>
      <c r="CF37" s="318"/>
      <c r="CG37" s="318"/>
      <c r="CH37" s="318"/>
      <c r="CI37" s="318"/>
      <c r="CJ37" s="318"/>
      <c r="CK37" s="318"/>
      <c r="CL37" s="318"/>
      <c r="CM37" s="318"/>
      <c r="CN37" s="318"/>
      <c r="CO37" s="318"/>
      <c r="CP37" s="318"/>
      <c r="CQ37" s="318"/>
      <c r="CR37" s="318"/>
      <c r="CS37" s="35"/>
      <c r="CT37" s="326">
        <f>'Прилож.2'!CT17</f>
        <v>56396.48</v>
      </c>
      <c r="CU37" s="331"/>
      <c r="CV37" s="331"/>
      <c r="CW37" s="331"/>
      <c r="CX37" s="331"/>
      <c r="CY37" s="331"/>
      <c r="CZ37" s="331"/>
      <c r="DA37" s="331"/>
      <c r="DB37" s="331"/>
      <c r="DC37" s="331"/>
      <c r="DD37" s="331"/>
      <c r="DE37" s="331"/>
      <c r="DF37" s="331"/>
      <c r="DG37" s="326">
        <f>'Прилож.2-25'!CT17</f>
        <v>56396.48</v>
      </c>
      <c r="DH37" s="331"/>
      <c r="DI37" s="331"/>
      <c r="DJ37" s="331"/>
      <c r="DK37" s="331"/>
      <c r="DL37" s="331"/>
      <c r="DM37" s="331"/>
      <c r="DN37" s="331"/>
      <c r="DO37" s="331"/>
      <c r="DP37" s="331"/>
      <c r="DQ37" s="331"/>
      <c r="DR37" s="331"/>
      <c r="DS37" s="331"/>
      <c r="DT37" s="326">
        <f>'Прилож.2-26'!CT17</f>
        <v>56396.48</v>
      </c>
      <c r="DU37" s="331"/>
      <c r="DV37" s="331"/>
      <c r="DW37" s="331"/>
      <c r="DX37" s="331"/>
      <c r="DY37" s="331"/>
      <c r="DZ37" s="331"/>
      <c r="EA37" s="331"/>
      <c r="EB37" s="331"/>
      <c r="EC37" s="331"/>
      <c r="ED37" s="331"/>
      <c r="EE37" s="331"/>
      <c r="EF37" s="331"/>
      <c r="EG37" s="313"/>
      <c r="EH37" s="314"/>
      <c r="EI37" s="314"/>
      <c r="EJ37" s="314"/>
      <c r="EK37" s="314"/>
      <c r="EL37" s="314"/>
      <c r="EM37" s="314"/>
      <c r="EN37" s="314"/>
      <c r="EO37" s="314"/>
      <c r="EP37" s="314"/>
      <c r="EQ37" s="314"/>
      <c r="ER37" s="314"/>
      <c r="ES37" s="315"/>
    </row>
    <row r="38" spans="1:149" ht="10.5" customHeight="1">
      <c r="A38" s="424" t="s">
        <v>524</v>
      </c>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c r="BW38" s="330"/>
      <c r="BX38" s="318" t="s">
        <v>255</v>
      </c>
      <c r="BY38" s="318"/>
      <c r="BZ38" s="318"/>
      <c r="CA38" s="318"/>
      <c r="CB38" s="318"/>
      <c r="CC38" s="318"/>
      <c r="CD38" s="318"/>
      <c r="CE38" s="318"/>
      <c r="CF38" s="318"/>
      <c r="CG38" s="318"/>
      <c r="CH38" s="318"/>
      <c r="CI38" s="318"/>
      <c r="CJ38" s="318"/>
      <c r="CK38" s="318"/>
      <c r="CL38" s="318"/>
      <c r="CM38" s="318"/>
      <c r="CN38" s="318"/>
      <c r="CO38" s="318"/>
      <c r="CP38" s="318"/>
      <c r="CQ38" s="318"/>
      <c r="CR38" s="318"/>
      <c r="CS38" s="35"/>
      <c r="CT38" s="326">
        <f>'Прилож.2'!CT19</f>
        <v>0</v>
      </c>
      <c r="CU38" s="331"/>
      <c r="CV38" s="331"/>
      <c r="CW38" s="331"/>
      <c r="CX38" s="331"/>
      <c r="CY38" s="331"/>
      <c r="CZ38" s="331"/>
      <c r="DA38" s="331"/>
      <c r="DB38" s="331"/>
      <c r="DC38" s="331"/>
      <c r="DD38" s="331"/>
      <c r="DE38" s="331"/>
      <c r="DF38" s="331"/>
      <c r="DG38" s="326"/>
      <c r="DH38" s="331"/>
      <c r="DI38" s="331"/>
      <c r="DJ38" s="331"/>
      <c r="DK38" s="331"/>
      <c r="DL38" s="331"/>
      <c r="DM38" s="331"/>
      <c r="DN38" s="331"/>
      <c r="DO38" s="331"/>
      <c r="DP38" s="331"/>
      <c r="DQ38" s="331"/>
      <c r="DR38" s="331"/>
      <c r="DS38" s="331"/>
      <c r="DT38" s="326"/>
      <c r="DU38" s="331"/>
      <c r="DV38" s="331"/>
      <c r="DW38" s="331"/>
      <c r="DX38" s="331"/>
      <c r="DY38" s="331"/>
      <c r="DZ38" s="331"/>
      <c r="EA38" s="331"/>
      <c r="EB38" s="331"/>
      <c r="EC38" s="331"/>
      <c r="ED38" s="331"/>
      <c r="EE38" s="331"/>
      <c r="EF38" s="331"/>
      <c r="EG38" s="313"/>
      <c r="EH38" s="314"/>
      <c r="EI38" s="314"/>
      <c r="EJ38" s="314"/>
      <c r="EK38" s="314"/>
      <c r="EL38" s="314"/>
      <c r="EM38" s="314"/>
      <c r="EN38" s="314"/>
      <c r="EO38" s="314"/>
      <c r="EP38" s="314"/>
      <c r="EQ38" s="314"/>
      <c r="ER38" s="314"/>
      <c r="ES38" s="315"/>
    </row>
    <row r="39" spans="1:149" ht="10.5" customHeight="1">
      <c r="A39" s="316" t="s">
        <v>52</v>
      </c>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8" t="s">
        <v>53</v>
      </c>
      <c r="BY39" s="318"/>
      <c r="BZ39" s="318"/>
      <c r="CA39" s="318"/>
      <c r="CB39" s="318"/>
      <c r="CC39" s="318"/>
      <c r="CD39" s="318"/>
      <c r="CE39" s="318"/>
      <c r="CF39" s="318" t="s">
        <v>54</v>
      </c>
      <c r="CG39" s="318"/>
      <c r="CH39" s="318"/>
      <c r="CI39" s="318"/>
      <c r="CJ39" s="318"/>
      <c r="CK39" s="318"/>
      <c r="CL39" s="318"/>
      <c r="CM39" s="318"/>
      <c r="CN39" s="318"/>
      <c r="CO39" s="318"/>
      <c r="CP39" s="318"/>
      <c r="CQ39" s="318"/>
      <c r="CR39" s="318"/>
      <c r="CS39" s="35"/>
      <c r="CT39" s="326">
        <f>'Прилож.2'!CT20</f>
        <v>0</v>
      </c>
      <c r="CU39" s="331"/>
      <c r="CV39" s="331"/>
      <c r="CW39" s="331"/>
      <c r="CX39" s="331"/>
      <c r="CY39" s="331"/>
      <c r="CZ39" s="331"/>
      <c r="DA39" s="331"/>
      <c r="DB39" s="331"/>
      <c r="DC39" s="331"/>
      <c r="DD39" s="331"/>
      <c r="DE39" s="331"/>
      <c r="DF39" s="331"/>
      <c r="DG39" s="326">
        <f>'Прилож.2-25'!CT20</f>
        <v>0</v>
      </c>
      <c r="DH39" s="331"/>
      <c r="DI39" s="331"/>
      <c r="DJ39" s="331"/>
      <c r="DK39" s="331"/>
      <c r="DL39" s="331"/>
      <c r="DM39" s="331"/>
      <c r="DN39" s="331"/>
      <c r="DO39" s="331"/>
      <c r="DP39" s="331"/>
      <c r="DQ39" s="331"/>
      <c r="DR39" s="331"/>
      <c r="DS39" s="331"/>
      <c r="DT39" s="326"/>
      <c r="DU39" s="331"/>
      <c r="DV39" s="331"/>
      <c r="DW39" s="331"/>
      <c r="DX39" s="331"/>
      <c r="DY39" s="331"/>
      <c r="DZ39" s="331"/>
      <c r="EA39" s="331"/>
      <c r="EB39" s="331"/>
      <c r="EC39" s="331"/>
      <c r="ED39" s="331"/>
      <c r="EE39" s="331"/>
      <c r="EF39" s="331"/>
      <c r="EG39" s="313"/>
      <c r="EH39" s="314"/>
      <c r="EI39" s="314"/>
      <c r="EJ39" s="314"/>
      <c r="EK39" s="314"/>
      <c r="EL39" s="314"/>
      <c r="EM39" s="314"/>
      <c r="EN39" s="314"/>
      <c r="EO39" s="314"/>
      <c r="EP39" s="314"/>
      <c r="EQ39" s="314"/>
      <c r="ER39" s="314"/>
      <c r="ES39" s="315"/>
    </row>
    <row r="40" spans="1:149" ht="10.5" customHeight="1">
      <c r="A40" s="419" t="s">
        <v>45</v>
      </c>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c r="BW40" s="420"/>
      <c r="BX40" s="318" t="s">
        <v>55</v>
      </c>
      <c r="BY40" s="318"/>
      <c r="BZ40" s="318"/>
      <c r="CA40" s="318"/>
      <c r="CB40" s="318"/>
      <c r="CC40" s="318"/>
      <c r="CD40" s="318"/>
      <c r="CE40" s="318"/>
      <c r="CF40" s="318" t="s">
        <v>54</v>
      </c>
      <c r="CG40" s="318"/>
      <c r="CH40" s="318"/>
      <c r="CI40" s="318"/>
      <c r="CJ40" s="318"/>
      <c r="CK40" s="318"/>
      <c r="CL40" s="318"/>
      <c r="CM40" s="318"/>
      <c r="CN40" s="318"/>
      <c r="CO40" s="318"/>
      <c r="CP40" s="318"/>
      <c r="CQ40" s="318"/>
      <c r="CR40" s="318"/>
      <c r="CS40" s="421"/>
      <c r="CT40" s="326">
        <f>'Прилож.2'!CT20</f>
        <v>0</v>
      </c>
      <c r="CU40" s="331"/>
      <c r="CV40" s="331"/>
      <c r="CW40" s="331"/>
      <c r="CX40" s="331"/>
      <c r="CY40" s="331"/>
      <c r="CZ40" s="331"/>
      <c r="DA40" s="331"/>
      <c r="DB40" s="331"/>
      <c r="DC40" s="331"/>
      <c r="DD40" s="331"/>
      <c r="DE40" s="331"/>
      <c r="DF40" s="331"/>
      <c r="DG40" s="326">
        <f>'Прилож.2-25'!CT21</f>
        <v>0</v>
      </c>
      <c r="DH40" s="331"/>
      <c r="DI40" s="331"/>
      <c r="DJ40" s="331"/>
      <c r="DK40" s="331"/>
      <c r="DL40" s="331"/>
      <c r="DM40" s="331"/>
      <c r="DN40" s="331"/>
      <c r="DO40" s="331"/>
      <c r="DP40" s="331"/>
      <c r="DQ40" s="331"/>
      <c r="DR40" s="331"/>
      <c r="DS40" s="331"/>
      <c r="DT40" s="326"/>
      <c r="DU40" s="331"/>
      <c r="DV40" s="331"/>
      <c r="DW40" s="331"/>
      <c r="DX40" s="331"/>
      <c r="DY40" s="331"/>
      <c r="DZ40" s="331"/>
      <c r="EA40" s="331"/>
      <c r="EB40" s="331"/>
      <c r="EC40" s="331"/>
      <c r="ED40" s="331"/>
      <c r="EE40" s="331"/>
      <c r="EF40" s="331"/>
      <c r="EG40" s="313"/>
      <c r="EH40" s="314"/>
      <c r="EI40" s="314"/>
      <c r="EJ40" s="314"/>
      <c r="EK40" s="314"/>
      <c r="EL40" s="314"/>
      <c r="EM40" s="314"/>
      <c r="EN40" s="314"/>
      <c r="EO40" s="314"/>
      <c r="EP40" s="314"/>
      <c r="EQ40" s="314"/>
      <c r="ER40" s="314"/>
      <c r="ES40" s="315"/>
    </row>
    <row r="41" spans="1:149" ht="10.5" customHeight="1">
      <c r="A41" s="419" t="s">
        <v>418</v>
      </c>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318"/>
      <c r="BY41" s="318"/>
      <c r="BZ41" s="318"/>
      <c r="CA41" s="318"/>
      <c r="CB41" s="318"/>
      <c r="CC41" s="318"/>
      <c r="CD41" s="318"/>
      <c r="CE41" s="318"/>
      <c r="CF41" s="318"/>
      <c r="CG41" s="318"/>
      <c r="CH41" s="318"/>
      <c r="CI41" s="318"/>
      <c r="CJ41" s="318"/>
      <c r="CK41" s="318"/>
      <c r="CL41" s="318"/>
      <c r="CM41" s="318"/>
      <c r="CN41" s="318"/>
      <c r="CO41" s="318"/>
      <c r="CP41" s="318"/>
      <c r="CQ41" s="318"/>
      <c r="CR41" s="318"/>
      <c r="CS41" s="421"/>
      <c r="CT41" s="331"/>
      <c r="CU41" s="331"/>
      <c r="CV41" s="331"/>
      <c r="CW41" s="331"/>
      <c r="CX41" s="331"/>
      <c r="CY41" s="331"/>
      <c r="CZ41" s="331"/>
      <c r="DA41" s="331"/>
      <c r="DB41" s="331"/>
      <c r="DC41" s="331"/>
      <c r="DD41" s="331"/>
      <c r="DE41" s="331"/>
      <c r="DF41" s="331"/>
      <c r="DG41" s="331"/>
      <c r="DH41" s="331"/>
      <c r="DI41" s="331"/>
      <c r="DJ41" s="331"/>
      <c r="DK41" s="331"/>
      <c r="DL41" s="331"/>
      <c r="DM41" s="331"/>
      <c r="DN41" s="331"/>
      <c r="DO41" s="331"/>
      <c r="DP41" s="331"/>
      <c r="DQ41" s="331"/>
      <c r="DR41" s="331"/>
      <c r="DS41" s="331"/>
      <c r="DT41" s="331"/>
      <c r="DU41" s="331"/>
      <c r="DV41" s="331"/>
      <c r="DW41" s="331"/>
      <c r="DX41" s="331"/>
      <c r="DY41" s="331"/>
      <c r="DZ41" s="331"/>
      <c r="EA41" s="331"/>
      <c r="EB41" s="331"/>
      <c r="EC41" s="331"/>
      <c r="ED41" s="331"/>
      <c r="EE41" s="331"/>
      <c r="EF41" s="331"/>
      <c r="EG41" s="314"/>
      <c r="EH41" s="314"/>
      <c r="EI41" s="314"/>
      <c r="EJ41" s="314"/>
      <c r="EK41" s="314"/>
      <c r="EL41" s="314"/>
      <c r="EM41" s="314"/>
      <c r="EN41" s="314"/>
      <c r="EO41" s="314"/>
      <c r="EP41" s="314"/>
      <c r="EQ41" s="314"/>
      <c r="ER41" s="314"/>
      <c r="ES41" s="315"/>
    </row>
    <row r="42" spans="1:149" ht="10.5" customHeight="1">
      <c r="A42" s="316" t="s">
        <v>56</v>
      </c>
      <c r="B42" s="317"/>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c r="AN42" s="317"/>
      <c r="AO42" s="317"/>
      <c r="AP42" s="317"/>
      <c r="AQ42" s="317"/>
      <c r="AR42" s="317"/>
      <c r="AS42" s="317"/>
      <c r="AT42" s="317"/>
      <c r="AU42" s="317"/>
      <c r="AV42" s="317"/>
      <c r="AW42" s="317"/>
      <c r="AX42" s="317"/>
      <c r="AY42" s="317"/>
      <c r="AZ42" s="317"/>
      <c r="BA42" s="317"/>
      <c r="BB42" s="317"/>
      <c r="BC42" s="317"/>
      <c r="BD42" s="317"/>
      <c r="BE42" s="317"/>
      <c r="BF42" s="317"/>
      <c r="BG42" s="317"/>
      <c r="BH42" s="317"/>
      <c r="BI42" s="317"/>
      <c r="BJ42" s="317"/>
      <c r="BK42" s="317"/>
      <c r="BL42" s="317"/>
      <c r="BM42" s="317"/>
      <c r="BN42" s="317"/>
      <c r="BO42" s="317"/>
      <c r="BP42" s="317"/>
      <c r="BQ42" s="317"/>
      <c r="BR42" s="317"/>
      <c r="BS42" s="317"/>
      <c r="BT42" s="317"/>
      <c r="BU42" s="317"/>
      <c r="BV42" s="317"/>
      <c r="BW42" s="317"/>
      <c r="BX42" s="318" t="s">
        <v>57</v>
      </c>
      <c r="BY42" s="318"/>
      <c r="BZ42" s="318"/>
      <c r="CA42" s="318"/>
      <c r="CB42" s="318"/>
      <c r="CC42" s="318"/>
      <c r="CD42" s="318"/>
      <c r="CE42" s="318"/>
      <c r="CF42" s="318" t="s">
        <v>58</v>
      </c>
      <c r="CG42" s="318"/>
      <c r="CH42" s="318"/>
      <c r="CI42" s="318"/>
      <c r="CJ42" s="318"/>
      <c r="CK42" s="318"/>
      <c r="CL42" s="318"/>
      <c r="CM42" s="318"/>
      <c r="CN42" s="318"/>
      <c r="CO42" s="318"/>
      <c r="CP42" s="318"/>
      <c r="CQ42" s="318"/>
      <c r="CR42" s="318"/>
      <c r="CS42" s="35"/>
      <c r="CT42" s="326">
        <f>'Прилож.2'!CT23</f>
        <v>21384</v>
      </c>
      <c r="CU42" s="331"/>
      <c r="CV42" s="331"/>
      <c r="CW42" s="331"/>
      <c r="CX42" s="331"/>
      <c r="CY42" s="331"/>
      <c r="CZ42" s="331"/>
      <c r="DA42" s="331"/>
      <c r="DB42" s="331"/>
      <c r="DC42" s="331"/>
      <c r="DD42" s="331"/>
      <c r="DE42" s="331"/>
      <c r="DF42" s="331"/>
      <c r="DG42" s="326">
        <f>'Прилож.2-25'!CT23</f>
        <v>0</v>
      </c>
      <c r="DH42" s="331"/>
      <c r="DI42" s="331"/>
      <c r="DJ42" s="331"/>
      <c r="DK42" s="331"/>
      <c r="DL42" s="331"/>
      <c r="DM42" s="331"/>
      <c r="DN42" s="331"/>
      <c r="DO42" s="331"/>
      <c r="DP42" s="331"/>
      <c r="DQ42" s="331"/>
      <c r="DR42" s="331"/>
      <c r="DS42" s="331"/>
      <c r="DT42" s="326">
        <f>DT43</f>
        <v>0</v>
      </c>
      <c r="DU42" s="331"/>
      <c r="DV42" s="331"/>
      <c r="DW42" s="331"/>
      <c r="DX42" s="331"/>
      <c r="DY42" s="331"/>
      <c r="DZ42" s="331"/>
      <c r="EA42" s="331"/>
      <c r="EB42" s="331"/>
      <c r="EC42" s="331"/>
      <c r="ED42" s="331"/>
      <c r="EE42" s="331"/>
      <c r="EF42" s="331"/>
      <c r="EG42" s="313"/>
      <c r="EH42" s="314"/>
      <c r="EI42" s="314"/>
      <c r="EJ42" s="314"/>
      <c r="EK42" s="314"/>
      <c r="EL42" s="314"/>
      <c r="EM42" s="314"/>
      <c r="EN42" s="314"/>
      <c r="EO42" s="314"/>
      <c r="EP42" s="314"/>
      <c r="EQ42" s="314"/>
      <c r="ER42" s="314"/>
      <c r="ES42" s="315"/>
    </row>
    <row r="43" spans="1:149" ht="10.5" customHeight="1">
      <c r="A43" s="424" t="s">
        <v>45</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0"/>
      <c r="BW43" s="330"/>
      <c r="BX43" s="318" t="s">
        <v>254</v>
      </c>
      <c r="BY43" s="318"/>
      <c r="BZ43" s="318"/>
      <c r="CA43" s="318"/>
      <c r="CB43" s="318"/>
      <c r="CC43" s="318"/>
      <c r="CD43" s="318"/>
      <c r="CE43" s="318"/>
      <c r="CF43" s="318" t="s">
        <v>58</v>
      </c>
      <c r="CG43" s="318"/>
      <c r="CH43" s="318"/>
      <c r="CI43" s="318"/>
      <c r="CJ43" s="318"/>
      <c r="CK43" s="318"/>
      <c r="CL43" s="318"/>
      <c r="CM43" s="318"/>
      <c r="CN43" s="318"/>
      <c r="CO43" s="318"/>
      <c r="CP43" s="318"/>
      <c r="CQ43" s="318"/>
      <c r="CR43" s="318"/>
      <c r="CS43" s="421"/>
      <c r="CT43" s="326">
        <f>'Прилож.2'!CT24</f>
        <v>21384</v>
      </c>
      <c r="CU43" s="331"/>
      <c r="CV43" s="331"/>
      <c r="CW43" s="331"/>
      <c r="CX43" s="331"/>
      <c r="CY43" s="331"/>
      <c r="CZ43" s="331"/>
      <c r="DA43" s="331"/>
      <c r="DB43" s="331"/>
      <c r="DC43" s="331"/>
      <c r="DD43" s="331"/>
      <c r="DE43" s="331"/>
      <c r="DF43" s="331"/>
      <c r="DG43" s="326">
        <f>'Прилож.2-25'!CT24</f>
        <v>0</v>
      </c>
      <c r="DH43" s="331"/>
      <c r="DI43" s="331"/>
      <c r="DJ43" s="331"/>
      <c r="DK43" s="331"/>
      <c r="DL43" s="331"/>
      <c r="DM43" s="331"/>
      <c r="DN43" s="331"/>
      <c r="DO43" s="331"/>
      <c r="DP43" s="331"/>
      <c r="DQ43" s="331"/>
      <c r="DR43" s="331"/>
      <c r="DS43" s="331"/>
      <c r="DT43" s="326">
        <f>'Прилож.2-26'!DT24</f>
        <v>0</v>
      </c>
      <c r="DU43" s="331"/>
      <c r="DV43" s="331"/>
      <c r="DW43" s="331"/>
      <c r="DX43" s="331"/>
      <c r="DY43" s="331"/>
      <c r="DZ43" s="331"/>
      <c r="EA43" s="331"/>
      <c r="EB43" s="331"/>
      <c r="EC43" s="331"/>
      <c r="ED43" s="331"/>
      <c r="EE43" s="331"/>
      <c r="EF43" s="331"/>
      <c r="EG43" s="313"/>
      <c r="EH43" s="314"/>
      <c r="EI43" s="314"/>
      <c r="EJ43" s="314"/>
      <c r="EK43" s="314"/>
      <c r="EL43" s="314"/>
      <c r="EM43" s="314"/>
      <c r="EN43" s="314"/>
      <c r="EO43" s="314"/>
      <c r="EP43" s="314"/>
      <c r="EQ43" s="314"/>
      <c r="ER43" s="314"/>
      <c r="ES43" s="315"/>
    </row>
    <row r="44" spans="1:149" ht="11.25" customHeight="1">
      <c r="A44" s="424" t="s">
        <v>62</v>
      </c>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0"/>
      <c r="BL44" s="330"/>
      <c r="BM44" s="330"/>
      <c r="BN44" s="330"/>
      <c r="BO44" s="330"/>
      <c r="BP44" s="330"/>
      <c r="BQ44" s="330"/>
      <c r="BR44" s="330"/>
      <c r="BS44" s="330"/>
      <c r="BT44" s="330"/>
      <c r="BU44" s="330"/>
      <c r="BV44" s="330"/>
      <c r="BW44" s="330"/>
      <c r="BX44" s="318"/>
      <c r="BY44" s="318"/>
      <c r="BZ44" s="318"/>
      <c r="CA44" s="318"/>
      <c r="CB44" s="318"/>
      <c r="CC44" s="318"/>
      <c r="CD44" s="318"/>
      <c r="CE44" s="318"/>
      <c r="CF44" s="318"/>
      <c r="CG44" s="318"/>
      <c r="CH44" s="318"/>
      <c r="CI44" s="318"/>
      <c r="CJ44" s="318"/>
      <c r="CK44" s="318"/>
      <c r="CL44" s="318"/>
      <c r="CM44" s="318"/>
      <c r="CN44" s="318"/>
      <c r="CO44" s="318"/>
      <c r="CP44" s="318"/>
      <c r="CQ44" s="318"/>
      <c r="CR44" s="318"/>
      <c r="CS44" s="421"/>
      <c r="CT44" s="331"/>
      <c r="CU44" s="331"/>
      <c r="CV44" s="331"/>
      <c r="CW44" s="331"/>
      <c r="CX44" s="331"/>
      <c r="CY44" s="331"/>
      <c r="CZ44" s="331"/>
      <c r="DA44" s="331"/>
      <c r="DB44" s="331"/>
      <c r="DC44" s="331"/>
      <c r="DD44" s="331"/>
      <c r="DE44" s="331"/>
      <c r="DF44" s="331"/>
      <c r="DG44" s="331"/>
      <c r="DH44" s="331"/>
      <c r="DI44" s="331"/>
      <c r="DJ44" s="331"/>
      <c r="DK44" s="331"/>
      <c r="DL44" s="331"/>
      <c r="DM44" s="331"/>
      <c r="DN44" s="331"/>
      <c r="DO44" s="331"/>
      <c r="DP44" s="331"/>
      <c r="DQ44" s="331"/>
      <c r="DR44" s="331"/>
      <c r="DS44" s="331"/>
      <c r="DT44" s="331"/>
      <c r="DU44" s="331"/>
      <c r="DV44" s="331"/>
      <c r="DW44" s="331"/>
      <c r="DX44" s="331"/>
      <c r="DY44" s="331"/>
      <c r="DZ44" s="331"/>
      <c r="EA44" s="331"/>
      <c r="EB44" s="331"/>
      <c r="EC44" s="331"/>
      <c r="ED44" s="331"/>
      <c r="EE44" s="331"/>
      <c r="EF44" s="331"/>
      <c r="EG44" s="314"/>
      <c r="EH44" s="314"/>
      <c r="EI44" s="314"/>
      <c r="EJ44" s="314"/>
      <c r="EK44" s="314"/>
      <c r="EL44" s="314"/>
      <c r="EM44" s="314"/>
      <c r="EN44" s="314"/>
      <c r="EO44" s="314"/>
      <c r="EP44" s="314"/>
      <c r="EQ44" s="314"/>
      <c r="ER44" s="314"/>
      <c r="ES44" s="315"/>
    </row>
    <row r="45" spans="1:149" ht="10.5" customHeight="1">
      <c r="A45" s="316" t="s">
        <v>64</v>
      </c>
      <c r="B45" s="317"/>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7"/>
      <c r="AZ45" s="317"/>
      <c r="BA45" s="317"/>
      <c r="BB45" s="317"/>
      <c r="BC45" s="317"/>
      <c r="BD45" s="317"/>
      <c r="BE45" s="317"/>
      <c r="BF45" s="317"/>
      <c r="BG45" s="317"/>
      <c r="BH45" s="317"/>
      <c r="BI45" s="317"/>
      <c r="BJ45" s="317"/>
      <c r="BK45" s="317"/>
      <c r="BL45" s="317"/>
      <c r="BM45" s="317"/>
      <c r="BN45" s="317"/>
      <c r="BO45" s="317"/>
      <c r="BP45" s="317"/>
      <c r="BQ45" s="317"/>
      <c r="BR45" s="317"/>
      <c r="BS45" s="317"/>
      <c r="BT45" s="317"/>
      <c r="BU45" s="317"/>
      <c r="BV45" s="317"/>
      <c r="BW45" s="317"/>
      <c r="BX45" s="318" t="s">
        <v>504</v>
      </c>
      <c r="BY45" s="318"/>
      <c r="BZ45" s="318"/>
      <c r="CA45" s="318"/>
      <c r="CB45" s="318"/>
      <c r="CC45" s="318"/>
      <c r="CD45" s="318"/>
      <c r="CE45" s="318"/>
      <c r="CF45" s="318" t="s">
        <v>58</v>
      </c>
      <c r="CG45" s="318"/>
      <c r="CH45" s="318"/>
      <c r="CI45" s="318"/>
      <c r="CJ45" s="318"/>
      <c r="CK45" s="318"/>
      <c r="CL45" s="318"/>
      <c r="CM45" s="318"/>
      <c r="CN45" s="318"/>
      <c r="CO45" s="318"/>
      <c r="CP45" s="318"/>
      <c r="CQ45" s="318"/>
      <c r="CR45" s="318"/>
      <c r="CS45" s="35"/>
      <c r="CT45" s="326"/>
      <c r="CU45" s="331"/>
      <c r="CV45" s="331"/>
      <c r="CW45" s="331"/>
      <c r="CX45" s="331"/>
      <c r="CY45" s="331"/>
      <c r="CZ45" s="331"/>
      <c r="DA45" s="331"/>
      <c r="DB45" s="331"/>
      <c r="DC45" s="331"/>
      <c r="DD45" s="331"/>
      <c r="DE45" s="331"/>
      <c r="DF45" s="331"/>
      <c r="DG45" s="326"/>
      <c r="DH45" s="331"/>
      <c r="DI45" s="331"/>
      <c r="DJ45" s="331"/>
      <c r="DK45" s="331"/>
      <c r="DL45" s="331"/>
      <c r="DM45" s="331"/>
      <c r="DN45" s="331"/>
      <c r="DO45" s="331"/>
      <c r="DP45" s="331"/>
      <c r="DQ45" s="331"/>
      <c r="DR45" s="331"/>
      <c r="DS45" s="331"/>
      <c r="DT45" s="326"/>
      <c r="DU45" s="331"/>
      <c r="DV45" s="331"/>
      <c r="DW45" s="331"/>
      <c r="DX45" s="331"/>
      <c r="DY45" s="331"/>
      <c r="DZ45" s="331"/>
      <c r="EA45" s="331"/>
      <c r="EB45" s="331"/>
      <c r="EC45" s="331"/>
      <c r="ED45" s="331"/>
      <c r="EE45" s="331"/>
      <c r="EF45" s="331"/>
      <c r="EG45" s="313"/>
      <c r="EH45" s="314"/>
      <c r="EI45" s="314"/>
      <c r="EJ45" s="314"/>
      <c r="EK45" s="314"/>
      <c r="EL45" s="314"/>
      <c r="EM45" s="314"/>
      <c r="EN45" s="314"/>
      <c r="EO45" s="314"/>
      <c r="EP45" s="314"/>
      <c r="EQ45" s="314"/>
      <c r="ER45" s="314"/>
      <c r="ES45" s="315"/>
    </row>
    <row r="46" spans="1:149" ht="10.5" customHeight="1">
      <c r="A46" s="316" t="s">
        <v>59</v>
      </c>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317"/>
      <c r="AU46" s="317"/>
      <c r="AV46" s="317"/>
      <c r="AW46" s="317"/>
      <c r="AX46" s="317"/>
      <c r="AY46" s="317"/>
      <c r="AZ46" s="317"/>
      <c r="BA46" s="317"/>
      <c r="BB46" s="317"/>
      <c r="BC46" s="317"/>
      <c r="BD46" s="317"/>
      <c r="BE46" s="317"/>
      <c r="BF46" s="317"/>
      <c r="BG46" s="317"/>
      <c r="BH46" s="317"/>
      <c r="BI46" s="317"/>
      <c r="BJ46" s="317"/>
      <c r="BK46" s="317"/>
      <c r="BL46" s="317"/>
      <c r="BM46" s="317"/>
      <c r="BN46" s="317"/>
      <c r="BO46" s="317"/>
      <c r="BP46" s="317"/>
      <c r="BQ46" s="317"/>
      <c r="BR46" s="317"/>
      <c r="BS46" s="317"/>
      <c r="BT46" s="317"/>
      <c r="BU46" s="317"/>
      <c r="BV46" s="317"/>
      <c r="BW46" s="317"/>
      <c r="BX46" s="318" t="s">
        <v>60</v>
      </c>
      <c r="BY46" s="318"/>
      <c r="BZ46" s="318"/>
      <c r="CA46" s="318"/>
      <c r="CB46" s="318"/>
      <c r="CC46" s="318"/>
      <c r="CD46" s="318"/>
      <c r="CE46" s="318"/>
      <c r="CF46" s="318" t="s">
        <v>61</v>
      </c>
      <c r="CG46" s="318"/>
      <c r="CH46" s="318"/>
      <c r="CI46" s="318"/>
      <c r="CJ46" s="318"/>
      <c r="CK46" s="318"/>
      <c r="CL46" s="318"/>
      <c r="CM46" s="318"/>
      <c r="CN46" s="318"/>
      <c r="CO46" s="318"/>
      <c r="CP46" s="318"/>
      <c r="CQ46" s="318"/>
      <c r="CR46" s="318"/>
      <c r="CS46" s="35"/>
      <c r="CT46" s="326"/>
      <c r="CU46" s="331"/>
      <c r="CV46" s="331"/>
      <c r="CW46" s="331"/>
      <c r="CX46" s="331"/>
      <c r="CY46" s="331"/>
      <c r="CZ46" s="331"/>
      <c r="DA46" s="331"/>
      <c r="DB46" s="331"/>
      <c r="DC46" s="331"/>
      <c r="DD46" s="331"/>
      <c r="DE46" s="331"/>
      <c r="DF46" s="331"/>
      <c r="DG46" s="326"/>
      <c r="DH46" s="331"/>
      <c r="DI46" s="331"/>
      <c r="DJ46" s="331"/>
      <c r="DK46" s="331"/>
      <c r="DL46" s="331"/>
      <c r="DM46" s="331"/>
      <c r="DN46" s="331"/>
      <c r="DO46" s="331"/>
      <c r="DP46" s="331"/>
      <c r="DQ46" s="331"/>
      <c r="DR46" s="331"/>
      <c r="DS46" s="331"/>
      <c r="DT46" s="326"/>
      <c r="DU46" s="331"/>
      <c r="DV46" s="331"/>
      <c r="DW46" s="331"/>
      <c r="DX46" s="331"/>
      <c r="DY46" s="331"/>
      <c r="DZ46" s="331"/>
      <c r="EA46" s="331"/>
      <c r="EB46" s="331"/>
      <c r="EC46" s="331"/>
      <c r="ED46" s="331"/>
      <c r="EE46" s="331"/>
      <c r="EF46" s="331"/>
      <c r="EG46" s="313"/>
      <c r="EH46" s="314"/>
      <c r="EI46" s="314"/>
      <c r="EJ46" s="314"/>
      <c r="EK46" s="314"/>
      <c r="EL46" s="314"/>
      <c r="EM46" s="314"/>
      <c r="EN46" s="314"/>
      <c r="EO46" s="314"/>
      <c r="EP46" s="314"/>
      <c r="EQ46" s="314"/>
      <c r="ER46" s="314"/>
      <c r="ES46" s="315"/>
    </row>
    <row r="47" spans="1:149" ht="10.5" customHeight="1">
      <c r="A47" s="424" t="s">
        <v>45</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18" t="s">
        <v>63</v>
      </c>
      <c r="BY47" s="318"/>
      <c r="BZ47" s="318"/>
      <c r="CA47" s="318"/>
      <c r="CB47" s="318"/>
      <c r="CC47" s="318"/>
      <c r="CD47" s="318"/>
      <c r="CE47" s="318"/>
      <c r="CF47" s="318" t="s">
        <v>61</v>
      </c>
      <c r="CG47" s="318"/>
      <c r="CH47" s="318"/>
      <c r="CI47" s="318"/>
      <c r="CJ47" s="318"/>
      <c r="CK47" s="318"/>
      <c r="CL47" s="318"/>
      <c r="CM47" s="318"/>
      <c r="CN47" s="318"/>
      <c r="CO47" s="318"/>
      <c r="CP47" s="318"/>
      <c r="CQ47" s="318"/>
      <c r="CR47" s="318"/>
      <c r="CS47" s="421"/>
      <c r="CT47" s="326"/>
      <c r="CU47" s="326"/>
      <c r="CV47" s="326"/>
      <c r="CW47" s="326"/>
      <c r="CX47" s="326"/>
      <c r="CY47" s="326"/>
      <c r="CZ47" s="326"/>
      <c r="DA47" s="326"/>
      <c r="DB47" s="326"/>
      <c r="DC47" s="326"/>
      <c r="DD47" s="326"/>
      <c r="DE47" s="326"/>
      <c r="DF47" s="326"/>
      <c r="DG47" s="326"/>
      <c r="DH47" s="331"/>
      <c r="DI47" s="331"/>
      <c r="DJ47" s="331"/>
      <c r="DK47" s="331"/>
      <c r="DL47" s="331"/>
      <c r="DM47" s="331"/>
      <c r="DN47" s="331"/>
      <c r="DO47" s="331"/>
      <c r="DP47" s="331"/>
      <c r="DQ47" s="331"/>
      <c r="DR47" s="331"/>
      <c r="DS47" s="331"/>
      <c r="DT47" s="326"/>
      <c r="DU47" s="331"/>
      <c r="DV47" s="331"/>
      <c r="DW47" s="331"/>
      <c r="DX47" s="331"/>
      <c r="DY47" s="331"/>
      <c r="DZ47" s="331"/>
      <c r="EA47" s="331"/>
      <c r="EB47" s="331"/>
      <c r="EC47" s="331"/>
      <c r="ED47" s="331"/>
      <c r="EE47" s="331"/>
      <c r="EF47" s="331"/>
      <c r="EG47" s="313"/>
      <c r="EH47" s="314"/>
      <c r="EI47" s="314"/>
      <c r="EJ47" s="314"/>
      <c r="EK47" s="314"/>
      <c r="EL47" s="314"/>
      <c r="EM47" s="314"/>
      <c r="EN47" s="314"/>
      <c r="EO47" s="314"/>
      <c r="EP47" s="314"/>
      <c r="EQ47" s="314"/>
      <c r="ER47" s="314"/>
      <c r="ES47" s="315"/>
    </row>
    <row r="48" spans="1:149" ht="10.5" customHeight="1">
      <c r="A48" s="424"/>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18"/>
      <c r="BY48" s="318"/>
      <c r="BZ48" s="318"/>
      <c r="CA48" s="318"/>
      <c r="CB48" s="318"/>
      <c r="CC48" s="318"/>
      <c r="CD48" s="318"/>
      <c r="CE48" s="318"/>
      <c r="CF48" s="318"/>
      <c r="CG48" s="318"/>
      <c r="CH48" s="318"/>
      <c r="CI48" s="318"/>
      <c r="CJ48" s="318"/>
      <c r="CK48" s="318"/>
      <c r="CL48" s="318"/>
      <c r="CM48" s="318"/>
      <c r="CN48" s="318"/>
      <c r="CO48" s="318"/>
      <c r="CP48" s="318"/>
      <c r="CQ48" s="318"/>
      <c r="CR48" s="318"/>
      <c r="CS48" s="421"/>
      <c r="CT48" s="326"/>
      <c r="CU48" s="326"/>
      <c r="CV48" s="326"/>
      <c r="CW48" s="326"/>
      <c r="CX48" s="326"/>
      <c r="CY48" s="326"/>
      <c r="CZ48" s="326"/>
      <c r="DA48" s="326"/>
      <c r="DB48" s="326"/>
      <c r="DC48" s="326"/>
      <c r="DD48" s="326"/>
      <c r="DE48" s="326"/>
      <c r="DF48" s="326"/>
      <c r="DG48" s="331"/>
      <c r="DH48" s="331"/>
      <c r="DI48" s="331"/>
      <c r="DJ48" s="331"/>
      <c r="DK48" s="331"/>
      <c r="DL48" s="331"/>
      <c r="DM48" s="331"/>
      <c r="DN48" s="331"/>
      <c r="DO48" s="331"/>
      <c r="DP48" s="331"/>
      <c r="DQ48" s="331"/>
      <c r="DR48" s="331"/>
      <c r="DS48" s="331"/>
      <c r="DT48" s="331"/>
      <c r="DU48" s="331"/>
      <c r="DV48" s="331"/>
      <c r="DW48" s="331"/>
      <c r="DX48" s="331"/>
      <c r="DY48" s="331"/>
      <c r="DZ48" s="331"/>
      <c r="EA48" s="331"/>
      <c r="EB48" s="331"/>
      <c r="EC48" s="331"/>
      <c r="ED48" s="331"/>
      <c r="EE48" s="331"/>
      <c r="EF48" s="331"/>
      <c r="EG48" s="314"/>
      <c r="EH48" s="314"/>
      <c r="EI48" s="314"/>
      <c r="EJ48" s="314"/>
      <c r="EK48" s="314"/>
      <c r="EL48" s="314"/>
      <c r="EM48" s="314"/>
      <c r="EN48" s="314"/>
      <c r="EO48" s="314"/>
      <c r="EP48" s="314"/>
      <c r="EQ48" s="314"/>
      <c r="ER48" s="314"/>
      <c r="ES48" s="315"/>
    </row>
    <row r="49" spans="1:149" ht="10.5" customHeight="1">
      <c r="A49" s="316" t="s">
        <v>65</v>
      </c>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7"/>
      <c r="BR49" s="317"/>
      <c r="BS49" s="317"/>
      <c r="BT49" s="317"/>
      <c r="BU49" s="317"/>
      <c r="BV49" s="317"/>
      <c r="BW49" s="317"/>
      <c r="BX49" s="318" t="s">
        <v>66</v>
      </c>
      <c r="BY49" s="318"/>
      <c r="BZ49" s="318"/>
      <c r="CA49" s="318"/>
      <c r="CB49" s="318"/>
      <c r="CC49" s="318"/>
      <c r="CD49" s="318"/>
      <c r="CE49" s="318"/>
      <c r="CF49" s="318"/>
      <c r="CG49" s="318"/>
      <c r="CH49" s="318"/>
      <c r="CI49" s="318"/>
      <c r="CJ49" s="318"/>
      <c r="CK49" s="318"/>
      <c r="CL49" s="318"/>
      <c r="CM49" s="318"/>
      <c r="CN49" s="318"/>
      <c r="CO49" s="318"/>
      <c r="CP49" s="318"/>
      <c r="CQ49" s="318"/>
      <c r="CR49" s="318"/>
      <c r="CS49" s="35"/>
      <c r="CT49" s="326">
        <f>'Прилож.2'!CT30</f>
        <v>0</v>
      </c>
      <c r="CU49" s="331"/>
      <c r="CV49" s="331"/>
      <c r="CW49" s="331"/>
      <c r="CX49" s="331"/>
      <c r="CY49" s="331"/>
      <c r="CZ49" s="331"/>
      <c r="DA49" s="331"/>
      <c r="DB49" s="331"/>
      <c r="DC49" s="331"/>
      <c r="DD49" s="331"/>
      <c r="DE49" s="331"/>
      <c r="DF49" s="331"/>
      <c r="DG49" s="326">
        <f>'Прилож.2-25'!CT30</f>
        <v>0</v>
      </c>
      <c r="DH49" s="331"/>
      <c r="DI49" s="331"/>
      <c r="DJ49" s="331"/>
      <c r="DK49" s="331"/>
      <c r="DL49" s="331"/>
      <c r="DM49" s="331"/>
      <c r="DN49" s="331"/>
      <c r="DO49" s="331"/>
      <c r="DP49" s="331"/>
      <c r="DQ49" s="331"/>
      <c r="DR49" s="331"/>
      <c r="DS49" s="331"/>
      <c r="DT49" s="326"/>
      <c r="DU49" s="331"/>
      <c r="DV49" s="331"/>
      <c r="DW49" s="331"/>
      <c r="DX49" s="331"/>
      <c r="DY49" s="331"/>
      <c r="DZ49" s="331"/>
      <c r="EA49" s="331"/>
      <c r="EB49" s="331"/>
      <c r="EC49" s="331"/>
      <c r="ED49" s="331"/>
      <c r="EE49" s="331"/>
      <c r="EF49" s="331"/>
      <c r="EG49" s="313"/>
      <c r="EH49" s="314"/>
      <c r="EI49" s="314"/>
      <c r="EJ49" s="314"/>
      <c r="EK49" s="314"/>
      <c r="EL49" s="314"/>
      <c r="EM49" s="314"/>
      <c r="EN49" s="314"/>
      <c r="EO49" s="314"/>
      <c r="EP49" s="314"/>
      <c r="EQ49" s="314"/>
      <c r="ER49" s="314"/>
      <c r="ES49" s="315"/>
    </row>
    <row r="50" spans="1:149" ht="10.5" customHeight="1">
      <c r="A50" s="424" t="s">
        <v>45</v>
      </c>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18" t="s">
        <v>525</v>
      </c>
      <c r="BY50" s="318"/>
      <c r="BZ50" s="318"/>
      <c r="CA50" s="318"/>
      <c r="CB50" s="318"/>
      <c r="CC50" s="318"/>
      <c r="CD50" s="318"/>
      <c r="CE50" s="318"/>
      <c r="CF50" s="318"/>
      <c r="CG50" s="318"/>
      <c r="CH50" s="318"/>
      <c r="CI50" s="318"/>
      <c r="CJ50" s="318"/>
      <c r="CK50" s="318"/>
      <c r="CL50" s="318"/>
      <c r="CM50" s="318"/>
      <c r="CN50" s="318"/>
      <c r="CO50" s="318"/>
      <c r="CP50" s="318"/>
      <c r="CQ50" s="318"/>
      <c r="CR50" s="318"/>
      <c r="CS50" s="421"/>
      <c r="CT50" s="326"/>
      <c r="CU50" s="331"/>
      <c r="CV50" s="331"/>
      <c r="CW50" s="331"/>
      <c r="CX50" s="331"/>
      <c r="CY50" s="331"/>
      <c r="CZ50" s="331"/>
      <c r="DA50" s="331"/>
      <c r="DB50" s="331"/>
      <c r="DC50" s="331"/>
      <c r="DD50" s="331"/>
      <c r="DE50" s="331"/>
      <c r="DF50" s="331"/>
      <c r="DG50" s="326"/>
      <c r="DH50" s="331"/>
      <c r="DI50" s="331"/>
      <c r="DJ50" s="331"/>
      <c r="DK50" s="331"/>
      <c r="DL50" s="331"/>
      <c r="DM50" s="331"/>
      <c r="DN50" s="331"/>
      <c r="DO50" s="331"/>
      <c r="DP50" s="331"/>
      <c r="DQ50" s="331"/>
      <c r="DR50" s="331"/>
      <c r="DS50" s="331"/>
      <c r="DT50" s="326"/>
      <c r="DU50" s="331"/>
      <c r="DV50" s="331"/>
      <c r="DW50" s="331"/>
      <c r="DX50" s="331"/>
      <c r="DY50" s="331"/>
      <c r="DZ50" s="331"/>
      <c r="EA50" s="331"/>
      <c r="EB50" s="331"/>
      <c r="EC50" s="331"/>
      <c r="ED50" s="331"/>
      <c r="EE50" s="331"/>
      <c r="EF50" s="331"/>
      <c r="EG50" s="313"/>
      <c r="EH50" s="314"/>
      <c r="EI50" s="314"/>
      <c r="EJ50" s="314"/>
      <c r="EK50" s="314"/>
      <c r="EL50" s="314"/>
      <c r="EM50" s="314"/>
      <c r="EN50" s="314"/>
      <c r="EO50" s="314"/>
      <c r="EP50" s="314"/>
      <c r="EQ50" s="314"/>
      <c r="ER50" s="314"/>
      <c r="ES50" s="315"/>
    </row>
    <row r="51" spans="1:149" ht="10.5" customHeight="1">
      <c r="A51" s="424"/>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18"/>
      <c r="BY51" s="318"/>
      <c r="BZ51" s="318"/>
      <c r="CA51" s="318"/>
      <c r="CB51" s="318"/>
      <c r="CC51" s="318"/>
      <c r="CD51" s="318"/>
      <c r="CE51" s="318"/>
      <c r="CF51" s="318"/>
      <c r="CG51" s="318"/>
      <c r="CH51" s="318"/>
      <c r="CI51" s="318"/>
      <c r="CJ51" s="318"/>
      <c r="CK51" s="318"/>
      <c r="CL51" s="318"/>
      <c r="CM51" s="318"/>
      <c r="CN51" s="318"/>
      <c r="CO51" s="318"/>
      <c r="CP51" s="318"/>
      <c r="CQ51" s="318"/>
      <c r="CR51" s="318"/>
      <c r="CS51" s="421"/>
      <c r="CT51" s="331"/>
      <c r="CU51" s="331"/>
      <c r="CV51" s="331"/>
      <c r="CW51" s="331"/>
      <c r="CX51" s="331"/>
      <c r="CY51" s="331"/>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14"/>
      <c r="EH51" s="314"/>
      <c r="EI51" s="314"/>
      <c r="EJ51" s="314"/>
      <c r="EK51" s="314"/>
      <c r="EL51" s="314"/>
      <c r="EM51" s="314"/>
      <c r="EN51" s="314"/>
      <c r="EO51" s="314"/>
      <c r="EP51" s="314"/>
      <c r="EQ51" s="314"/>
      <c r="ER51" s="314"/>
      <c r="ES51" s="315"/>
    </row>
    <row r="52" spans="1:149" ht="12.75" customHeight="1">
      <c r="A52" s="316" t="s">
        <v>241</v>
      </c>
      <c r="B52" s="317"/>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8" t="s">
        <v>68</v>
      </c>
      <c r="BY52" s="318"/>
      <c r="BZ52" s="318"/>
      <c r="CA52" s="318"/>
      <c r="CB52" s="318"/>
      <c r="CC52" s="318"/>
      <c r="CD52" s="318"/>
      <c r="CE52" s="318"/>
      <c r="CF52" s="318" t="s">
        <v>38</v>
      </c>
      <c r="CG52" s="318"/>
      <c r="CH52" s="318"/>
      <c r="CI52" s="318"/>
      <c r="CJ52" s="318"/>
      <c r="CK52" s="318"/>
      <c r="CL52" s="318"/>
      <c r="CM52" s="318"/>
      <c r="CN52" s="318"/>
      <c r="CO52" s="318"/>
      <c r="CP52" s="318"/>
      <c r="CQ52" s="318"/>
      <c r="CR52" s="318"/>
      <c r="CS52" s="35"/>
      <c r="CT52" s="326">
        <f>'Прилож.2'!CT33</f>
        <v>0</v>
      </c>
      <c r="CU52" s="331"/>
      <c r="CV52" s="331"/>
      <c r="CW52" s="331"/>
      <c r="CX52" s="331"/>
      <c r="CY52" s="331"/>
      <c r="CZ52" s="331"/>
      <c r="DA52" s="331"/>
      <c r="DB52" s="331"/>
      <c r="DC52" s="331"/>
      <c r="DD52" s="331"/>
      <c r="DE52" s="331"/>
      <c r="DF52" s="331"/>
      <c r="DG52" s="326">
        <f>'Прилож.2-25'!CT33</f>
        <v>0</v>
      </c>
      <c r="DH52" s="331"/>
      <c r="DI52" s="331"/>
      <c r="DJ52" s="331"/>
      <c r="DK52" s="331"/>
      <c r="DL52" s="331"/>
      <c r="DM52" s="331"/>
      <c r="DN52" s="331"/>
      <c r="DO52" s="331"/>
      <c r="DP52" s="331"/>
      <c r="DQ52" s="331"/>
      <c r="DR52" s="331"/>
      <c r="DS52" s="331"/>
      <c r="DT52" s="326"/>
      <c r="DU52" s="331"/>
      <c r="DV52" s="331"/>
      <c r="DW52" s="331"/>
      <c r="DX52" s="331"/>
      <c r="DY52" s="331"/>
      <c r="DZ52" s="331"/>
      <c r="EA52" s="331"/>
      <c r="EB52" s="331"/>
      <c r="EC52" s="331"/>
      <c r="ED52" s="331"/>
      <c r="EE52" s="331"/>
      <c r="EF52" s="331"/>
      <c r="EG52" s="313"/>
      <c r="EH52" s="314"/>
      <c r="EI52" s="314"/>
      <c r="EJ52" s="314"/>
      <c r="EK52" s="314"/>
      <c r="EL52" s="314"/>
      <c r="EM52" s="314"/>
      <c r="EN52" s="314"/>
      <c r="EO52" s="314"/>
      <c r="EP52" s="314"/>
      <c r="EQ52" s="314"/>
      <c r="ER52" s="314"/>
      <c r="ES52" s="315"/>
    </row>
    <row r="53" spans="1:149" ht="33.75" customHeight="1" thickBot="1">
      <c r="A53" s="429" t="s">
        <v>69</v>
      </c>
      <c r="B53" s="430"/>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30"/>
      <c r="BK53" s="430"/>
      <c r="BL53" s="430"/>
      <c r="BM53" s="430"/>
      <c r="BN53" s="430"/>
      <c r="BO53" s="430"/>
      <c r="BP53" s="430"/>
      <c r="BQ53" s="430"/>
      <c r="BR53" s="430"/>
      <c r="BS53" s="430"/>
      <c r="BT53" s="430"/>
      <c r="BU53" s="430"/>
      <c r="BV53" s="430"/>
      <c r="BW53" s="430"/>
      <c r="BX53" s="397" t="s">
        <v>70</v>
      </c>
      <c r="BY53" s="397"/>
      <c r="BZ53" s="397"/>
      <c r="CA53" s="397"/>
      <c r="CB53" s="397"/>
      <c r="CC53" s="397"/>
      <c r="CD53" s="397"/>
      <c r="CE53" s="397"/>
      <c r="CF53" s="397" t="s">
        <v>71</v>
      </c>
      <c r="CG53" s="397"/>
      <c r="CH53" s="397"/>
      <c r="CI53" s="397"/>
      <c r="CJ53" s="397"/>
      <c r="CK53" s="397"/>
      <c r="CL53" s="397"/>
      <c r="CM53" s="397"/>
      <c r="CN53" s="397"/>
      <c r="CO53" s="397"/>
      <c r="CP53" s="397"/>
      <c r="CQ53" s="397"/>
      <c r="CR53" s="397"/>
      <c r="CS53" s="38"/>
      <c r="CT53" s="404">
        <f>'Прилож.2'!CT34</f>
        <v>0</v>
      </c>
      <c r="CU53" s="426"/>
      <c r="CV53" s="426"/>
      <c r="CW53" s="426"/>
      <c r="CX53" s="426"/>
      <c r="CY53" s="426"/>
      <c r="CZ53" s="426"/>
      <c r="DA53" s="426"/>
      <c r="DB53" s="426"/>
      <c r="DC53" s="426"/>
      <c r="DD53" s="426"/>
      <c r="DE53" s="426"/>
      <c r="DF53" s="426"/>
      <c r="DG53" s="404">
        <f>'Прилож.2-25'!CT34</f>
        <v>0</v>
      </c>
      <c r="DH53" s="426"/>
      <c r="DI53" s="426"/>
      <c r="DJ53" s="426"/>
      <c r="DK53" s="426"/>
      <c r="DL53" s="426"/>
      <c r="DM53" s="426"/>
      <c r="DN53" s="426"/>
      <c r="DO53" s="426"/>
      <c r="DP53" s="426"/>
      <c r="DQ53" s="426"/>
      <c r="DR53" s="426"/>
      <c r="DS53" s="426"/>
      <c r="DT53" s="404"/>
      <c r="DU53" s="426"/>
      <c r="DV53" s="426"/>
      <c r="DW53" s="426"/>
      <c r="DX53" s="426"/>
      <c r="DY53" s="426"/>
      <c r="DZ53" s="426"/>
      <c r="EA53" s="426"/>
      <c r="EB53" s="426"/>
      <c r="EC53" s="426"/>
      <c r="ED53" s="426"/>
      <c r="EE53" s="426"/>
      <c r="EF53" s="426"/>
      <c r="EG53" s="427" t="s">
        <v>38</v>
      </c>
      <c r="EH53" s="427"/>
      <c r="EI53" s="427"/>
      <c r="EJ53" s="427"/>
      <c r="EK53" s="427"/>
      <c r="EL53" s="427"/>
      <c r="EM53" s="427"/>
      <c r="EN53" s="427"/>
      <c r="EO53" s="427"/>
      <c r="EP53" s="427"/>
      <c r="EQ53" s="427"/>
      <c r="ER53" s="427"/>
      <c r="ES53" s="428"/>
    </row>
    <row r="54" spans="1:149" ht="10.5" customHeight="1" hidden="1">
      <c r="A54" s="437"/>
      <c r="B54" s="438"/>
      <c r="C54" s="438"/>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438"/>
      <c r="AS54" s="438"/>
      <c r="AT54" s="438"/>
      <c r="AU54" s="438"/>
      <c r="AV54" s="438"/>
      <c r="AW54" s="438"/>
      <c r="AX54" s="438"/>
      <c r="AY54" s="438"/>
      <c r="AZ54" s="438"/>
      <c r="BA54" s="438"/>
      <c r="BB54" s="438"/>
      <c r="BC54" s="438"/>
      <c r="BD54" s="438"/>
      <c r="BE54" s="438"/>
      <c r="BF54" s="438"/>
      <c r="BG54" s="438"/>
      <c r="BH54" s="438"/>
      <c r="BI54" s="438"/>
      <c r="BJ54" s="438"/>
      <c r="BK54" s="438"/>
      <c r="BL54" s="438"/>
      <c r="BM54" s="438"/>
      <c r="BN54" s="438"/>
      <c r="BO54" s="438"/>
      <c r="BP54" s="438"/>
      <c r="BQ54" s="438"/>
      <c r="BR54" s="438"/>
      <c r="BS54" s="438"/>
      <c r="BT54" s="438"/>
      <c r="BU54" s="438"/>
      <c r="BV54" s="438"/>
      <c r="BW54" s="438"/>
      <c r="BX54" s="425"/>
      <c r="BY54" s="425"/>
      <c r="BZ54" s="425"/>
      <c r="CA54" s="425"/>
      <c r="CB54" s="425"/>
      <c r="CC54" s="425"/>
      <c r="CD54" s="425"/>
      <c r="CE54" s="425"/>
      <c r="CF54" s="425"/>
      <c r="CG54" s="425"/>
      <c r="CH54" s="425"/>
      <c r="CI54" s="425"/>
      <c r="CJ54" s="425"/>
      <c r="CK54" s="425"/>
      <c r="CL54" s="425"/>
      <c r="CM54" s="425"/>
      <c r="CN54" s="425"/>
      <c r="CO54" s="425"/>
      <c r="CP54" s="425"/>
      <c r="CQ54" s="425"/>
      <c r="CR54" s="425"/>
      <c r="CS54" s="32"/>
      <c r="CT54" s="422"/>
      <c r="CU54" s="423"/>
      <c r="CV54" s="423"/>
      <c r="CW54" s="423"/>
      <c r="CX54" s="423"/>
      <c r="CY54" s="423"/>
      <c r="CZ54" s="423"/>
      <c r="DA54" s="423"/>
      <c r="DB54" s="423"/>
      <c r="DC54" s="423"/>
      <c r="DD54" s="423"/>
      <c r="DE54" s="423"/>
      <c r="DF54" s="423"/>
      <c r="DG54" s="422"/>
      <c r="DH54" s="423"/>
      <c r="DI54" s="423"/>
      <c r="DJ54" s="423"/>
      <c r="DK54" s="423"/>
      <c r="DL54" s="423"/>
      <c r="DM54" s="423"/>
      <c r="DN54" s="423"/>
      <c r="DO54" s="423"/>
      <c r="DP54" s="423"/>
      <c r="DQ54" s="423"/>
      <c r="DR54" s="423"/>
      <c r="DS54" s="423"/>
      <c r="DT54" s="422"/>
      <c r="DU54" s="423"/>
      <c r="DV54" s="423"/>
      <c r="DW54" s="423"/>
      <c r="DX54" s="423"/>
      <c r="DY54" s="423"/>
      <c r="DZ54" s="423"/>
      <c r="EA54" s="423"/>
      <c r="EB54" s="423"/>
      <c r="EC54" s="423"/>
      <c r="ED54" s="423"/>
      <c r="EE54" s="423"/>
      <c r="EF54" s="423"/>
      <c r="EG54" s="431"/>
      <c r="EH54" s="431"/>
      <c r="EI54" s="431"/>
      <c r="EJ54" s="431"/>
      <c r="EK54" s="431"/>
      <c r="EL54" s="431"/>
      <c r="EM54" s="431"/>
      <c r="EN54" s="431"/>
      <c r="EO54" s="431"/>
      <c r="EP54" s="431"/>
      <c r="EQ54" s="431"/>
      <c r="ER54" s="431"/>
      <c r="ES54" s="431"/>
    </row>
    <row r="55" spans="1:149" ht="10.5" customHeight="1">
      <c r="A55" s="432" t="s">
        <v>72</v>
      </c>
      <c r="B55" s="433"/>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433"/>
      <c r="BO55" s="433"/>
      <c r="BP55" s="433"/>
      <c r="BQ55" s="433"/>
      <c r="BR55" s="433"/>
      <c r="BS55" s="433"/>
      <c r="BT55" s="433"/>
      <c r="BU55" s="433"/>
      <c r="BV55" s="433"/>
      <c r="BW55" s="433"/>
      <c r="BX55" s="434" t="s">
        <v>73</v>
      </c>
      <c r="BY55" s="434"/>
      <c r="BZ55" s="434"/>
      <c r="CA55" s="434"/>
      <c r="CB55" s="434"/>
      <c r="CC55" s="434"/>
      <c r="CD55" s="434"/>
      <c r="CE55" s="434"/>
      <c r="CF55" s="434" t="s">
        <v>38</v>
      </c>
      <c r="CG55" s="434"/>
      <c r="CH55" s="434"/>
      <c r="CI55" s="434"/>
      <c r="CJ55" s="434"/>
      <c r="CK55" s="434"/>
      <c r="CL55" s="434"/>
      <c r="CM55" s="434"/>
      <c r="CN55" s="434"/>
      <c r="CO55" s="434"/>
      <c r="CP55" s="434"/>
      <c r="CQ55" s="434"/>
      <c r="CR55" s="434"/>
      <c r="CS55" s="30"/>
      <c r="CT55" s="412">
        <f>'Прилож.2'!CT36</f>
        <v>49825018.12</v>
      </c>
      <c r="CU55" s="413"/>
      <c r="CV55" s="413"/>
      <c r="CW55" s="413"/>
      <c r="CX55" s="413"/>
      <c r="CY55" s="413"/>
      <c r="CZ55" s="413"/>
      <c r="DA55" s="413"/>
      <c r="DB55" s="413"/>
      <c r="DC55" s="413"/>
      <c r="DD55" s="413"/>
      <c r="DE55" s="413"/>
      <c r="DF55" s="413"/>
      <c r="DG55" s="412">
        <f>'Прилож.2-25'!CT36</f>
        <v>49591863.66</v>
      </c>
      <c r="DH55" s="413"/>
      <c r="DI55" s="413"/>
      <c r="DJ55" s="413"/>
      <c r="DK55" s="413"/>
      <c r="DL55" s="413"/>
      <c r="DM55" s="413"/>
      <c r="DN55" s="413"/>
      <c r="DO55" s="413"/>
      <c r="DP55" s="413"/>
      <c r="DQ55" s="413"/>
      <c r="DR55" s="413"/>
      <c r="DS55" s="413"/>
      <c r="DT55" s="412">
        <f>'Прилож.2-26'!CT36</f>
        <v>52198691.66</v>
      </c>
      <c r="DU55" s="413"/>
      <c r="DV55" s="413"/>
      <c r="DW55" s="413"/>
      <c r="DX55" s="413"/>
      <c r="DY55" s="413"/>
      <c r="DZ55" s="413"/>
      <c r="EA55" s="413"/>
      <c r="EB55" s="413"/>
      <c r="EC55" s="413"/>
      <c r="ED55" s="413"/>
      <c r="EE55" s="413"/>
      <c r="EF55" s="413"/>
      <c r="EG55" s="435"/>
      <c r="EH55" s="435"/>
      <c r="EI55" s="435"/>
      <c r="EJ55" s="435"/>
      <c r="EK55" s="435"/>
      <c r="EL55" s="435"/>
      <c r="EM55" s="435"/>
      <c r="EN55" s="435"/>
      <c r="EO55" s="435"/>
      <c r="EP55" s="435"/>
      <c r="EQ55" s="435"/>
      <c r="ER55" s="435"/>
      <c r="ES55" s="436"/>
    </row>
    <row r="56" spans="1:149" ht="22.5" customHeight="1">
      <c r="A56" s="439" t="s">
        <v>74</v>
      </c>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0"/>
      <c r="BJ56" s="420"/>
      <c r="BK56" s="420"/>
      <c r="BL56" s="420"/>
      <c r="BM56" s="420"/>
      <c r="BN56" s="420"/>
      <c r="BO56" s="420"/>
      <c r="BP56" s="420"/>
      <c r="BQ56" s="420"/>
      <c r="BR56" s="420"/>
      <c r="BS56" s="420"/>
      <c r="BT56" s="420"/>
      <c r="BU56" s="420"/>
      <c r="BV56" s="420"/>
      <c r="BW56" s="420"/>
      <c r="BX56" s="318" t="s">
        <v>75</v>
      </c>
      <c r="BY56" s="318"/>
      <c r="BZ56" s="318"/>
      <c r="CA56" s="318"/>
      <c r="CB56" s="318"/>
      <c r="CC56" s="318"/>
      <c r="CD56" s="318"/>
      <c r="CE56" s="318"/>
      <c r="CF56" s="318" t="s">
        <v>38</v>
      </c>
      <c r="CG56" s="318"/>
      <c r="CH56" s="318"/>
      <c r="CI56" s="318"/>
      <c r="CJ56" s="318"/>
      <c r="CK56" s="318"/>
      <c r="CL56" s="318"/>
      <c r="CM56" s="318"/>
      <c r="CN56" s="318"/>
      <c r="CO56" s="318"/>
      <c r="CP56" s="318"/>
      <c r="CQ56" s="318"/>
      <c r="CR56" s="318"/>
      <c r="CS56" s="25"/>
      <c r="CT56" s="326">
        <f>'Прилож.2'!CT37</f>
        <v>40673477.61</v>
      </c>
      <c r="CU56" s="327"/>
      <c r="CV56" s="327"/>
      <c r="CW56" s="327"/>
      <c r="CX56" s="327"/>
      <c r="CY56" s="327"/>
      <c r="CZ56" s="327"/>
      <c r="DA56" s="327"/>
      <c r="DB56" s="327"/>
      <c r="DC56" s="327"/>
      <c r="DD56" s="327"/>
      <c r="DE56" s="327"/>
      <c r="DF56" s="327"/>
      <c r="DG56" s="326">
        <f>'Прилож.2-25'!CT37</f>
        <v>46078362.04</v>
      </c>
      <c r="DH56" s="327"/>
      <c r="DI56" s="327"/>
      <c r="DJ56" s="327"/>
      <c r="DK56" s="327"/>
      <c r="DL56" s="327"/>
      <c r="DM56" s="327"/>
      <c r="DN56" s="327"/>
      <c r="DO56" s="327"/>
      <c r="DP56" s="327"/>
      <c r="DQ56" s="327"/>
      <c r="DR56" s="327"/>
      <c r="DS56" s="327"/>
      <c r="DT56" s="440">
        <f>'Прилож.2-26'!CT37</f>
        <v>48380774.04</v>
      </c>
      <c r="DU56" s="441"/>
      <c r="DV56" s="441"/>
      <c r="DW56" s="441"/>
      <c r="DX56" s="441"/>
      <c r="DY56" s="441"/>
      <c r="DZ56" s="441"/>
      <c r="EA56" s="441"/>
      <c r="EB56" s="441"/>
      <c r="EC56" s="441"/>
      <c r="ED56" s="441"/>
      <c r="EE56" s="441"/>
      <c r="EF56" s="442"/>
      <c r="EG56" s="443" t="s">
        <v>38</v>
      </c>
      <c r="EH56" s="443"/>
      <c r="EI56" s="443"/>
      <c r="EJ56" s="443"/>
      <c r="EK56" s="443"/>
      <c r="EL56" s="443"/>
      <c r="EM56" s="443"/>
      <c r="EN56" s="443"/>
      <c r="EO56" s="443"/>
      <c r="EP56" s="443"/>
      <c r="EQ56" s="443"/>
      <c r="ER56" s="443"/>
      <c r="ES56" s="444"/>
    </row>
    <row r="57" spans="1:149" ht="22.5" customHeight="1">
      <c r="A57" s="329" t="s">
        <v>76</v>
      </c>
      <c r="B57" s="330"/>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0"/>
      <c r="BR57" s="330"/>
      <c r="BS57" s="330"/>
      <c r="BT57" s="330"/>
      <c r="BU57" s="330"/>
      <c r="BV57" s="330"/>
      <c r="BW57" s="330"/>
      <c r="BX57" s="318" t="s">
        <v>77</v>
      </c>
      <c r="BY57" s="318"/>
      <c r="BZ57" s="318"/>
      <c r="CA57" s="318"/>
      <c r="CB57" s="318"/>
      <c r="CC57" s="318"/>
      <c r="CD57" s="318"/>
      <c r="CE57" s="318"/>
      <c r="CF57" s="318" t="s">
        <v>78</v>
      </c>
      <c r="CG57" s="318"/>
      <c r="CH57" s="318"/>
      <c r="CI57" s="318"/>
      <c r="CJ57" s="318"/>
      <c r="CK57" s="318"/>
      <c r="CL57" s="318"/>
      <c r="CM57" s="318"/>
      <c r="CN57" s="318"/>
      <c r="CO57" s="318"/>
      <c r="CP57" s="318"/>
      <c r="CQ57" s="318"/>
      <c r="CR57" s="318"/>
      <c r="CS57" s="26"/>
      <c r="CT57" s="326">
        <f>'Прилож.2'!CT38</f>
        <v>31404577.86</v>
      </c>
      <c r="CU57" s="327"/>
      <c r="CV57" s="327"/>
      <c r="CW57" s="327"/>
      <c r="CX57" s="327"/>
      <c r="CY57" s="327"/>
      <c r="CZ57" s="327"/>
      <c r="DA57" s="327"/>
      <c r="DB57" s="327"/>
      <c r="DC57" s="327"/>
      <c r="DD57" s="327"/>
      <c r="DE57" s="327"/>
      <c r="DF57" s="327"/>
      <c r="DG57" s="326">
        <f>'Прилож.2-25'!CT38</f>
        <v>36719386.05</v>
      </c>
      <c r="DH57" s="327"/>
      <c r="DI57" s="327"/>
      <c r="DJ57" s="327"/>
      <c r="DK57" s="327"/>
      <c r="DL57" s="327"/>
      <c r="DM57" s="327"/>
      <c r="DN57" s="327"/>
      <c r="DO57" s="327"/>
      <c r="DP57" s="327"/>
      <c r="DQ57" s="327"/>
      <c r="DR57" s="327"/>
      <c r="DS57" s="327"/>
      <c r="DT57" s="440">
        <f>'Прилож.2-26'!CT38</f>
        <v>38843974.05</v>
      </c>
      <c r="DU57" s="441"/>
      <c r="DV57" s="441"/>
      <c r="DW57" s="441"/>
      <c r="DX57" s="441"/>
      <c r="DY57" s="441"/>
      <c r="DZ57" s="441"/>
      <c r="EA57" s="441"/>
      <c r="EB57" s="441"/>
      <c r="EC57" s="441"/>
      <c r="ED57" s="441"/>
      <c r="EE57" s="441"/>
      <c r="EF57" s="442"/>
      <c r="EG57" s="443" t="s">
        <v>38</v>
      </c>
      <c r="EH57" s="443"/>
      <c r="EI57" s="443"/>
      <c r="EJ57" s="443"/>
      <c r="EK57" s="443"/>
      <c r="EL57" s="443"/>
      <c r="EM57" s="443"/>
      <c r="EN57" s="443"/>
      <c r="EO57" s="443"/>
      <c r="EP57" s="443"/>
      <c r="EQ57" s="443"/>
      <c r="ER57" s="443"/>
      <c r="ES57" s="444"/>
    </row>
    <row r="58" spans="1:149" ht="10.5" customHeight="1">
      <c r="A58" s="329" t="s">
        <v>79</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18" t="s">
        <v>80</v>
      </c>
      <c r="BY58" s="318"/>
      <c r="BZ58" s="318"/>
      <c r="CA58" s="318"/>
      <c r="CB58" s="318"/>
      <c r="CC58" s="318"/>
      <c r="CD58" s="318"/>
      <c r="CE58" s="318"/>
      <c r="CF58" s="318" t="s">
        <v>81</v>
      </c>
      <c r="CG58" s="318"/>
      <c r="CH58" s="318"/>
      <c r="CI58" s="318"/>
      <c r="CJ58" s="318"/>
      <c r="CK58" s="318"/>
      <c r="CL58" s="318"/>
      <c r="CM58" s="318"/>
      <c r="CN58" s="318"/>
      <c r="CO58" s="318"/>
      <c r="CP58" s="318"/>
      <c r="CQ58" s="318"/>
      <c r="CR58" s="318"/>
      <c r="CS58" s="26"/>
      <c r="CT58" s="326">
        <f>'Прилож.2'!CT39</f>
        <v>30000</v>
      </c>
      <c r="CU58" s="327"/>
      <c r="CV58" s="327"/>
      <c r="CW58" s="327"/>
      <c r="CX58" s="327"/>
      <c r="CY58" s="327"/>
      <c r="CZ58" s="327"/>
      <c r="DA58" s="327"/>
      <c r="DB58" s="327"/>
      <c r="DC58" s="327"/>
      <c r="DD58" s="327"/>
      <c r="DE58" s="327"/>
      <c r="DF58" s="327"/>
      <c r="DG58" s="326">
        <f>'Прилож.2-25'!CT39</f>
        <v>0</v>
      </c>
      <c r="DH58" s="327"/>
      <c r="DI58" s="327"/>
      <c r="DJ58" s="327"/>
      <c r="DK58" s="327"/>
      <c r="DL58" s="327"/>
      <c r="DM58" s="327"/>
      <c r="DN58" s="327"/>
      <c r="DO58" s="327"/>
      <c r="DP58" s="327"/>
      <c r="DQ58" s="327"/>
      <c r="DR58" s="327"/>
      <c r="DS58" s="327"/>
      <c r="DT58" s="440">
        <f>'Прилож.2-26'!CT39</f>
        <v>0</v>
      </c>
      <c r="DU58" s="441"/>
      <c r="DV58" s="441"/>
      <c r="DW58" s="441"/>
      <c r="DX58" s="441"/>
      <c r="DY58" s="441"/>
      <c r="DZ58" s="441"/>
      <c r="EA58" s="441"/>
      <c r="EB58" s="441"/>
      <c r="EC58" s="441"/>
      <c r="ED58" s="441"/>
      <c r="EE58" s="441"/>
      <c r="EF58" s="442"/>
      <c r="EG58" s="443" t="s">
        <v>38</v>
      </c>
      <c r="EH58" s="443"/>
      <c r="EI58" s="443"/>
      <c r="EJ58" s="443"/>
      <c r="EK58" s="443"/>
      <c r="EL58" s="443"/>
      <c r="EM58" s="443"/>
      <c r="EN58" s="443"/>
      <c r="EO58" s="443"/>
      <c r="EP58" s="443"/>
      <c r="EQ58" s="443"/>
      <c r="ER58" s="443"/>
      <c r="ES58" s="444"/>
    </row>
    <row r="59" spans="1:149" ht="22.5" customHeight="1">
      <c r="A59" s="329" t="s">
        <v>82</v>
      </c>
      <c r="B59" s="330"/>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330"/>
      <c r="BI59" s="330"/>
      <c r="BJ59" s="330"/>
      <c r="BK59" s="330"/>
      <c r="BL59" s="330"/>
      <c r="BM59" s="330"/>
      <c r="BN59" s="330"/>
      <c r="BO59" s="330"/>
      <c r="BP59" s="330"/>
      <c r="BQ59" s="330"/>
      <c r="BR59" s="330"/>
      <c r="BS59" s="330"/>
      <c r="BT59" s="330"/>
      <c r="BU59" s="330"/>
      <c r="BV59" s="330"/>
      <c r="BW59" s="330"/>
      <c r="BX59" s="318" t="s">
        <v>83</v>
      </c>
      <c r="BY59" s="318"/>
      <c r="BZ59" s="318"/>
      <c r="CA59" s="318"/>
      <c r="CB59" s="318"/>
      <c r="CC59" s="318"/>
      <c r="CD59" s="318"/>
      <c r="CE59" s="318"/>
      <c r="CF59" s="318" t="s">
        <v>84</v>
      </c>
      <c r="CG59" s="318"/>
      <c r="CH59" s="318"/>
      <c r="CI59" s="318"/>
      <c r="CJ59" s="318"/>
      <c r="CK59" s="318"/>
      <c r="CL59" s="318"/>
      <c r="CM59" s="318"/>
      <c r="CN59" s="318"/>
      <c r="CO59" s="318"/>
      <c r="CP59" s="318"/>
      <c r="CQ59" s="318"/>
      <c r="CR59" s="318"/>
      <c r="CS59" s="26"/>
      <c r="CT59" s="326">
        <f>'Прилож.2'!CT40</f>
        <v>0</v>
      </c>
      <c r="CU59" s="327"/>
      <c r="CV59" s="327"/>
      <c r="CW59" s="327"/>
      <c r="CX59" s="327"/>
      <c r="CY59" s="327"/>
      <c r="CZ59" s="327"/>
      <c r="DA59" s="327"/>
      <c r="DB59" s="327"/>
      <c r="DC59" s="327"/>
      <c r="DD59" s="327"/>
      <c r="DE59" s="327"/>
      <c r="DF59" s="327"/>
      <c r="DG59" s="326">
        <f>'Прилож.2-25'!CT40</f>
        <v>0</v>
      </c>
      <c r="DH59" s="327"/>
      <c r="DI59" s="327"/>
      <c r="DJ59" s="327"/>
      <c r="DK59" s="327"/>
      <c r="DL59" s="327"/>
      <c r="DM59" s="327"/>
      <c r="DN59" s="327"/>
      <c r="DO59" s="327"/>
      <c r="DP59" s="327"/>
      <c r="DQ59" s="327"/>
      <c r="DR59" s="327"/>
      <c r="DS59" s="327"/>
      <c r="DT59" s="440">
        <f>'Прилож.2-26'!CT40</f>
        <v>0</v>
      </c>
      <c r="DU59" s="441"/>
      <c r="DV59" s="441"/>
      <c r="DW59" s="441"/>
      <c r="DX59" s="441"/>
      <c r="DY59" s="441"/>
      <c r="DZ59" s="441"/>
      <c r="EA59" s="441"/>
      <c r="EB59" s="441"/>
      <c r="EC59" s="441"/>
      <c r="ED59" s="441"/>
      <c r="EE59" s="441"/>
      <c r="EF59" s="442"/>
      <c r="EG59" s="443" t="s">
        <v>38</v>
      </c>
      <c r="EH59" s="443"/>
      <c r="EI59" s="443"/>
      <c r="EJ59" s="443"/>
      <c r="EK59" s="443"/>
      <c r="EL59" s="443"/>
      <c r="EM59" s="443"/>
      <c r="EN59" s="443"/>
      <c r="EO59" s="443"/>
      <c r="EP59" s="443"/>
      <c r="EQ59" s="443"/>
      <c r="ER59" s="443"/>
      <c r="ES59" s="444"/>
    </row>
    <row r="60" spans="1:149" ht="22.5" customHeight="1">
      <c r="A60" s="329" t="s">
        <v>85</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18" t="s">
        <v>86</v>
      </c>
      <c r="BY60" s="318"/>
      <c r="BZ60" s="318"/>
      <c r="CA60" s="318"/>
      <c r="CB60" s="318"/>
      <c r="CC60" s="318"/>
      <c r="CD60" s="318"/>
      <c r="CE60" s="318"/>
      <c r="CF60" s="318" t="s">
        <v>87</v>
      </c>
      <c r="CG60" s="318"/>
      <c r="CH60" s="318"/>
      <c r="CI60" s="318"/>
      <c r="CJ60" s="318"/>
      <c r="CK60" s="318"/>
      <c r="CL60" s="318"/>
      <c r="CM60" s="318"/>
      <c r="CN60" s="318"/>
      <c r="CO60" s="318"/>
      <c r="CP60" s="318"/>
      <c r="CQ60" s="318"/>
      <c r="CR60" s="318"/>
      <c r="CS60" s="26"/>
      <c r="CT60" s="326">
        <f>'Прилож.2'!CT41</f>
        <v>9238899.75</v>
      </c>
      <c r="CU60" s="327"/>
      <c r="CV60" s="327"/>
      <c r="CW60" s="327"/>
      <c r="CX60" s="327"/>
      <c r="CY60" s="327"/>
      <c r="CZ60" s="327"/>
      <c r="DA60" s="327"/>
      <c r="DB60" s="327"/>
      <c r="DC60" s="327"/>
      <c r="DD60" s="327"/>
      <c r="DE60" s="327"/>
      <c r="DF60" s="327"/>
      <c r="DG60" s="326">
        <f>'Прилож.2-25'!CT41</f>
        <v>9358975.99</v>
      </c>
      <c r="DH60" s="327"/>
      <c r="DI60" s="327"/>
      <c r="DJ60" s="327"/>
      <c r="DK60" s="327"/>
      <c r="DL60" s="327"/>
      <c r="DM60" s="327"/>
      <c r="DN60" s="327"/>
      <c r="DO60" s="327"/>
      <c r="DP60" s="327"/>
      <c r="DQ60" s="327"/>
      <c r="DR60" s="327"/>
      <c r="DS60" s="327"/>
      <c r="DT60" s="440">
        <f>'Прилож.2-26'!CT41</f>
        <v>9536799.99</v>
      </c>
      <c r="DU60" s="441"/>
      <c r="DV60" s="441"/>
      <c r="DW60" s="441"/>
      <c r="DX60" s="441"/>
      <c r="DY60" s="441"/>
      <c r="DZ60" s="441"/>
      <c r="EA60" s="441"/>
      <c r="EB60" s="441"/>
      <c r="EC60" s="441"/>
      <c r="ED60" s="441"/>
      <c r="EE60" s="441"/>
      <c r="EF60" s="442"/>
      <c r="EG60" s="443" t="s">
        <v>38</v>
      </c>
      <c r="EH60" s="443"/>
      <c r="EI60" s="443"/>
      <c r="EJ60" s="443"/>
      <c r="EK60" s="443"/>
      <c r="EL60" s="443"/>
      <c r="EM60" s="443"/>
      <c r="EN60" s="443"/>
      <c r="EO60" s="443"/>
      <c r="EP60" s="443"/>
      <c r="EQ60" s="443"/>
      <c r="ER60" s="443"/>
      <c r="ES60" s="444"/>
    </row>
    <row r="61" spans="1:149" ht="22.5" customHeight="1">
      <c r="A61" s="445" t="s">
        <v>88</v>
      </c>
      <c r="B61" s="446"/>
      <c r="C61" s="446"/>
      <c r="D61" s="446"/>
      <c r="E61" s="446"/>
      <c r="F61" s="446"/>
      <c r="G61" s="446"/>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6"/>
      <c r="AN61" s="446"/>
      <c r="AO61" s="446"/>
      <c r="AP61" s="446"/>
      <c r="AQ61" s="446"/>
      <c r="AR61" s="446"/>
      <c r="AS61" s="446"/>
      <c r="AT61" s="446"/>
      <c r="AU61" s="446"/>
      <c r="AV61" s="446"/>
      <c r="AW61" s="446"/>
      <c r="AX61" s="446"/>
      <c r="AY61" s="446"/>
      <c r="AZ61" s="446"/>
      <c r="BA61" s="446"/>
      <c r="BB61" s="446"/>
      <c r="BC61" s="446"/>
      <c r="BD61" s="446"/>
      <c r="BE61" s="446"/>
      <c r="BF61" s="446"/>
      <c r="BG61" s="446"/>
      <c r="BH61" s="446"/>
      <c r="BI61" s="446"/>
      <c r="BJ61" s="446"/>
      <c r="BK61" s="446"/>
      <c r="BL61" s="446"/>
      <c r="BM61" s="446"/>
      <c r="BN61" s="446"/>
      <c r="BO61" s="446"/>
      <c r="BP61" s="446"/>
      <c r="BQ61" s="446"/>
      <c r="BR61" s="446"/>
      <c r="BS61" s="446"/>
      <c r="BT61" s="446"/>
      <c r="BU61" s="446"/>
      <c r="BV61" s="446"/>
      <c r="BW61" s="446"/>
      <c r="BX61" s="318" t="s">
        <v>89</v>
      </c>
      <c r="BY61" s="318"/>
      <c r="BZ61" s="318"/>
      <c r="CA61" s="318"/>
      <c r="CB61" s="318"/>
      <c r="CC61" s="318"/>
      <c r="CD61" s="318"/>
      <c r="CE61" s="318"/>
      <c r="CF61" s="318" t="s">
        <v>87</v>
      </c>
      <c r="CG61" s="318"/>
      <c r="CH61" s="318"/>
      <c r="CI61" s="318"/>
      <c r="CJ61" s="318"/>
      <c r="CK61" s="318"/>
      <c r="CL61" s="318"/>
      <c r="CM61" s="318"/>
      <c r="CN61" s="318"/>
      <c r="CO61" s="318"/>
      <c r="CP61" s="318"/>
      <c r="CQ61" s="318"/>
      <c r="CR61" s="318"/>
      <c r="CS61" s="26"/>
      <c r="CT61" s="326">
        <f>'Прилож.2'!CT42</f>
        <v>9238899.75</v>
      </c>
      <c r="CU61" s="327"/>
      <c r="CV61" s="327"/>
      <c r="CW61" s="327"/>
      <c r="CX61" s="327"/>
      <c r="CY61" s="327"/>
      <c r="CZ61" s="327"/>
      <c r="DA61" s="327"/>
      <c r="DB61" s="327"/>
      <c r="DC61" s="327"/>
      <c r="DD61" s="327"/>
      <c r="DE61" s="327"/>
      <c r="DF61" s="327"/>
      <c r="DG61" s="326">
        <f>'Прилож.2-25'!CT42</f>
        <v>9358975.99</v>
      </c>
      <c r="DH61" s="327"/>
      <c r="DI61" s="327"/>
      <c r="DJ61" s="327"/>
      <c r="DK61" s="327"/>
      <c r="DL61" s="327"/>
      <c r="DM61" s="327"/>
      <c r="DN61" s="327"/>
      <c r="DO61" s="327"/>
      <c r="DP61" s="327"/>
      <c r="DQ61" s="327"/>
      <c r="DR61" s="327"/>
      <c r="DS61" s="327"/>
      <c r="DT61" s="440">
        <f>'Прилож.2-26'!CT42</f>
        <v>9536799.99</v>
      </c>
      <c r="DU61" s="441"/>
      <c r="DV61" s="441"/>
      <c r="DW61" s="441"/>
      <c r="DX61" s="441"/>
      <c r="DY61" s="441"/>
      <c r="DZ61" s="441"/>
      <c r="EA61" s="441"/>
      <c r="EB61" s="441"/>
      <c r="EC61" s="441"/>
      <c r="ED61" s="441"/>
      <c r="EE61" s="441"/>
      <c r="EF61" s="442"/>
      <c r="EG61" s="443" t="s">
        <v>38</v>
      </c>
      <c r="EH61" s="443"/>
      <c r="EI61" s="443"/>
      <c r="EJ61" s="443"/>
      <c r="EK61" s="443"/>
      <c r="EL61" s="443"/>
      <c r="EM61" s="443"/>
      <c r="EN61" s="443"/>
      <c r="EO61" s="443"/>
      <c r="EP61" s="443"/>
      <c r="EQ61" s="443"/>
      <c r="ER61" s="443"/>
      <c r="ES61" s="444"/>
    </row>
    <row r="62" spans="1:149" ht="10.5" customHeight="1">
      <c r="A62" s="445" t="s">
        <v>90</v>
      </c>
      <c r="B62" s="446"/>
      <c r="C62" s="446"/>
      <c r="D62" s="446"/>
      <c r="E62" s="446"/>
      <c r="F62" s="446"/>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6"/>
      <c r="AU62" s="446"/>
      <c r="AV62" s="446"/>
      <c r="AW62" s="446"/>
      <c r="AX62" s="446"/>
      <c r="AY62" s="446"/>
      <c r="AZ62" s="446"/>
      <c r="BA62" s="446"/>
      <c r="BB62" s="446"/>
      <c r="BC62" s="446"/>
      <c r="BD62" s="446"/>
      <c r="BE62" s="446"/>
      <c r="BF62" s="446"/>
      <c r="BG62" s="446"/>
      <c r="BH62" s="446"/>
      <c r="BI62" s="446"/>
      <c r="BJ62" s="446"/>
      <c r="BK62" s="446"/>
      <c r="BL62" s="446"/>
      <c r="BM62" s="446"/>
      <c r="BN62" s="446"/>
      <c r="BO62" s="446"/>
      <c r="BP62" s="446"/>
      <c r="BQ62" s="446"/>
      <c r="BR62" s="446"/>
      <c r="BS62" s="446"/>
      <c r="BT62" s="446"/>
      <c r="BU62" s="446"/>
      <c r="BV62" s="446"/>
      <c r="BW62" s="446"/>
      <c r="BX62" s="318" t="s">
        <v>91</v>
      </c>
      <c r="BY62" s="318"/>
      <c r="BZ62" s="318"/>
      <c r="CA62" s="318"/>
      <c r="CB62" s="318"/>
      <c r="CC62" s="318"/>
      <c r="CD62" s="318"/>
      <c r="CE62" s="318"/>
      <c r="CF62" s="318" t="s">
        <v>87</v>
      </c>
      <c r="CG62" s="318"/>
      <c r="CH62" s="318"/>
      <c r="CI62" s="318"/>
      <c r="CJ62" s="318"/>
      <c r="CK62" s="318"/>
      <c r="CL62" s="318"/>
      <c r="CM62" s="318"/>
      <c r="CN62" s="318"/>
      <c r="CO62" s="318"/>
      <c r="CP62" s="318"/>
      <c r="CQ62" s="318"/>
      <c r="CR62" s="318"/>
      <c r="CS62" s="21"/>
      <c r="CT62" s="326">
        <f>'Прилож.2'!CT43</f>
        <v>0</v>
      </c>
      <c r="CU62" s="327"/>
      <c r="CV62" s="327"/>
      <c r="CW62" s="327"/>
      <c r="CX62" s="327"/>
      <c r="CY62" s="327"/>
      <c r="CZ62" s="327"/>
      <c r="DA62" s="327"/>
      <c r="DB62" s="327"/>
      <c r="DC62" s="327"/>
      <c r="DD62" s="327"/>
      <c r="DE62" s="327"/>
      <c r="DF62" s="327"/>
      <c r="DG62" s="326">
        <f>'Прилож.2-25'!CT43</f>
        <v>0</v>
      </c>
      <c r="DH62" s="327"/>
      <c r="DI62" s="327"/>
      <c r="DJ62" s="327"/>
      <c r="DK62" s="327"/>
      <c r="DL62" s="327"/>
      <c r="DM62" s="327"/>
      <c r="DN62" s="327"/>
      <c r="DO62" s="327"/>
      <c r="DP62" s="327"/>
      <c r="DQ62" s="327"/>
      <c r="DR62" s="327"/>
      <c r="DS62" s="327"/>
      <c r="DT62" s="440">
        <f>'Прилож.2-26'!CT43</f>
        <v>0</v>
      </c>
      <c r="DU62" s="441"/>
      <c r="DV62" s="441"/>
      <c r="DW62" s="441"/>
      <c r="DX62" s="441"/>
      <c r="DY62" s="441"/>
      <c r="DZ62" s="441"/>
      <c r="EA62" s="441"/>
      <c r="EB62" s="441"/>
      <c r="EC62" s="441"/>
      <c r="ED62" s="441"/>
      <c r="EE62" s="441"/>
      <c r="EF62" s="442"/>
      <c r="EG62" s="443" t="s">
        <v>38</v>
      </c>
      <c r="EH62" s="443"/>
      <c r="EI62" s="443"/>
      <c r="EJ62" s="443"/>
      <c r="EK62" s="443"/>
      <c r="EL62" s="443"/>
      <c r="EM62" s="443"/>
      <c r="EN62" s="443"/>
      <c r="EO62" s="443"/>
      <c r="EP62" s="443"/>
      <c r="EQ62" s="443"/>
      <c r="ER62" s="443"/>
      <c r="ES62" s="444"/>
    </row>
    <row r="63" spans="1:149" ht="12.75" customHeight="1">
      <c r="A63" s="316" t="s">
        <v>92</v>
      </c>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7"/>
      <c r="AY63" s="317"/>
      <c r="AZ63" s="317"/>
      <c r="BA63" s="317"/>
      <c r="BB63" s="317"/>
      <c r="BC63" s="317"/>
      <c r="BD63" s="317"/>
      <c r="BE63" s="317"/>
      <c r="BF63" s="317"/>
      <c r="BG63" s="317"/>
      <c r="BH63" s="317"/>
      <c r="BI63" s="317"/>
      <c r="BJ63" s="317"/>
      <c r="BK63" s="317"/>
      <c r="BL63" s="317"/>
      <c r="BM63" s="317"/>
      <c r="BN63" s="317"/>
      <c r="BO63" s="317"/>
      <c r="BP63" s="317"/>
      <c r="BQ63" s="317"/>
      <c r="BR63" s="317"/>
      <c r="BS63" s="317"/>
      <c r="BT63" s="317"/>
      <c r="BU63" s="317"/>
      <c r="BV63" s="317"/>
      <c r="BW63" s="317"/>
      <c r="BX63" s="318" t="s">
        <v>93</v>
      </c>
      <c r="BY63" s="318"/>
      <c r="BZ63" s="318"/>
      <c r="CA63" s="318"/>
      <c r="CB63" s="318"/>
      <c r="CC63" s="318"/>
      <c r="CD63" s="318"/>
      <c r="CE63" s="318"/>
      <c r="CF63" s="318" t="s">
        <v>94</v>
      </c>
      <c r="CG63" s="318"/>
      <c r="CH63" s="318"/>
      <c r="CI63" s="318"/>
      <c r="CJ63" s="318"/>
      <c r="CK63" s="318"/>
      <c r="CL63" s="318"/>
      <c r="CM63" s="318"/>
      <c r="CN63" s="318"/>
      <c r="CO63" s="318"/>
      <c r="CP63" s="318"/>
      <c r="CQ63" s="318"/>
      <c r="CR63" s="318"/>
      <c r="CS63" s="21"/>
      <c r="CT63" s="326">
        <f>'Прилож.2'!CT44</f>
        <v>0</v>
      </c>
      <c r="CU63" s="327"/>
      <c r="CV63" s="327"/>
      <c r="CW63" s="327"/>
      <c r="CX63" s="327"/>
      <c r="CY63" s="327"/>
      <c r="CZ63" s="327"/>
      <c r="DA63" s="327"/>
      <c r="DB63" s="327"/>
      <c r="DC63" s="327"/>
      <c r="DD63" s="327"/>
      <c r="DE63" s="327"/>
      <c r="DF63" s="327"/>
      <c r="DG63" s="326">
        <f>'Прилож.2-25'!CT44</f>
        <v>0</v>
      </c>
      <c r="DH63" s="327"/>
      <c r="DI63" s="327"/>
      <c r="DJ63" s="327"/>
      <c r="DK63" s="327"/>
      <c r="DL63" s="327"/>
      <c r="DM63" s="327"/>
      <c r="DN63" s="327"/>
      <c r="DO63" s="327"/>
      <c r="DP63" s="327"/>
      <c r="DQ63" s="327"/>
      <c r="DR63" s="327"/>
      <c r="DS63" s="327"/>
      <c r="DT63" s="440">
        <f>'Прилож.2-26'!CT44</f>
        <v>0</v>
      </c>
      <c r="DU63" s="441"/>
      <c r="DV63" s="441"/>
      <c r="DW63" s="441"/>
      <c r="DX63" s="441"/>
      <c r="DY63" s="441"/>
      <c r="DZ63" s="441"/>
      <c r="EA63" s="441"/>
      <c r="EB63" s="441"/>
      <c r="EC63" s="441"/>
      <c r="ED63" s="441"/>
      <c r="EE63" s="441"/>
      <c r="EF63" s="442"/>
      <c r="EG63" s="443" t="s">
        <v>38</v>
      </c>
      <c r="EH63" s="443"/>
      <c r="EI63" s="443"/>
      <c r="EJ63" s="443"/>
      <c r="EK63" s="443"/>
      <c r="EL63" s="443"/>
      <c r="EM63" s="443"/>
      <c r="EN63" s="443"/>
      <c r="EO63" s="443"/>
      <c r="EP63" s="443"/>
      <c r="EQ63" s="443"/>
      <c r="ER63" s="443"/>
      <c r="ES63" s="444"/>
    </row>
    <row r="64" spans="1:149" ht="30.75" customHeight="1">
      <c r="A64" s="329" t="s">
        <v>95</v>
      </c>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0"/>
      <c r="AZ64" s="330"/>
      <c r="BA64" s="330"/>
      <c r="BB64" s="330"/>
      <c r="BC64" s="330"/>
      <c r="BD64" s="330"/>
      <c r="BE64" s="330"/>
      <c r="BF64" s="330"/>
      <c r="BG64" s="330"/>
      <c r="BH64" s="330"/>
      <c r="BI64" s="330"/>
      <c r="BJ64" s="330"/>
      <c r="BK64" s="330"/>
      <c r="BL64" s="330"/>
      <c r="BM64" s="330"/>
      <c r="BN64" s="330"/>
      <c r="BO64" s="330"/>
      <c r="BP64" s="330"/>
      <c r="BQ64" s="330"/>
      <c r="BR64" s="330"/>
      <c r="BS64" s="330"/>
      <c r="BT64" s="330"/>
      <c r="BU64" s="330"/>
      <c r="BV64" s="330"/>
      <c r="BW64" s="330"/>
      <c r="BX64" s="318" t="s">
        <v>96</v>
      </c>
      <c r="BY64" s="318"/>
      <c r="BZ64" s="318"/>
      <c r="CA64" s="318"/>
      <c r="CB64" s="318"/>
      <c r="CC64" s="318"/>
      <c r="CD64" s="318"/>
      <c r="CE64" s="318"/>
      <c r="CF64" s="318" t="s">
        <v>97</v>
      </c>
      <c r="CG64" s="318"/>
      <c r="CH64" s="318"/>
      <c r="CI64" s="318"/>
      <c r="CJ64" s="318"/>
      <c r="CK64" s="318"/>
      <c r="CL64" s="318"/>
      <c r="CM64" s="318"/>
      <c r="CN64" s="318"/>
      <c r="CO64" s="318"/>
      <c r="CP64" s="318"/>
      <c r="CQ64" s="318"/>
      <c r="CR64" s="318"/>
      <c r="CS64" s="21"/>
      <c r="CT64" s="326">
        <f>'Прилож.2'!CT45</f>
        <v>0</v>
      </c>
      <c r="CU64" s="327"/>
      <c r="CV64" s="327"/>
      <c r="CW64" s="327"/>
      <c r="CX64" s="327"/>
      <c r="CY64" s="327"/>
      <c r="CZ64" s="327"/>
      <c r="DA64" s="327"/>
      <c r="DB64" s="327"/>
      <c r="DC64" s="327"/>
      <c r="DD64" s="327"/>
      <c r="DE64" s="327"/>
      <c r="DF64" s="327"/>
      <c r="DG64" s="326">
        <f>'Прилож.2-25'!CT45</f>
        <v>0</v>
      </c>
      <c r="DH64" s="327"/>
      <c r="DI64" s="327"/>
      <c r="DJ64" s="327"/>
      <c r="DK64" s="327"/>
      <c r="DL64" s="327"/>
      <c r="DM64" s="327"/>
      <c r="DN64" s="327"/>
      <c r="DO64" s="327"/>
      <c r="DP64" s="327"/>
      <c r="DQ64" s="327"/>
      <c r="DR64" s="327"/>
      <c r="DS64" s="327"/>
      <c r="DT64" s="440">
        <f>'Прилож.2-26'!CT45</f>
        <v>0</v>
      </c>
      <c r="DU64" s="441"/>
      <c r="DV64" s="441"/>
      <c r="DW64" s="441"/>
      <c r="DX64" s="441"/>
      <c r="DY64" s="441"/>
      <c r="DZ64" s="441"/>
      <c r="EA64" s="441"/>
      <c r="EB64" s="441"/>
      <c r="EC64" s="441"/>
      <c r="ED64" s="441"/>
      <c r="EE64" s="441"/>
      <c r="EF64" s="442"/>
      <c r="EG64" s="443" t="s">
        <v>38</v>
      </c>
      <c r="EH64" s="443"/>
      <c r="EI64" s="443"/>
      <c r="EJ64" s="443"/>
      <c r="EK64" s="443"/>
      <c r="EL64" s="443"/>
      <c r="EM64" s="443"/>
      <c r="EN64" s="443"/>
      <c r="EO64" s="443"/>
      <c r="EP64" s="443"/>
      <c r="EQ64" s="443"/>
      <c r="ER64" s="443"/>
      <c r="ES64" s="444"/>
    </row>
    <row r="65" spans="1:149" ht="33.75" customHeight="1">
      <c r="A65" s="445" t="s">
        <v>98</v>
      </c>
      <c r="B65" s="446"/>
      <c r="C65" s="446"/>
      <c r="D65" s="446"/>
      <c r="E65" s="446"/>
      <c r="F65" s="446"/>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46"/>
      <c r="AX65" s="446"/>
      <c r="AY65" s="446"/>
      <c r="AZ65" s="446"/>
      <c r="BA65" s="446"/>
      <c r="BB65" s="446"/>
      <c r="BC65" s="446"/>
      <c r="BD65" s="446"/>
      <c r="BE65" s="446"/>
      <c r="BF65" s="446"/>
      <c r="BG65" s="446"/>
      <c r="BH65" s="446"/>
      <c r="BI65" s="446"/>
      <c r="BJ65" s="446"/>
      <c r="BK65" s="446"/>
      <c r="BL65" s="446"/>
      <c r="BM65" s="446"/>
      <c r="BN65" s="446"/>
      <c r="BO65" s="446"/>
      <c r="BP65" s="446"/>
      <c r="BQ65" s="446"/>
      <c r="BR65" s="446"/>
      <c r="BS65" s="446"/>
      <c r="BT65" s="446"/>
      <c r="BU65" s="446"/>
      <c r="BV65" s="446"/>
      <c r="BW65" s="446"/>
      <c r="BX65" s="318" t="s">
        <v>99</v>
      </c>
      <c r="BY65" s="318"/>
      <c r="BZ65" s="318"/>
      <c r="CA65" s="318"/>
      <c r="CB65" s="318"/>
      <c r="CC65" s="318"/>
      <c r="CD65" s="318"/>
      <c r="CE65" s="318"/>
      <c r="CF65" s="318" t="s">
        <v>100</v>
      </c>
      <c r="CG65" s="318"/>
      <c r="CH65" s="318"/>
      <c r="CI65" s="318"/>
      <c r="CJ65" s="318"/>
      <c r="CK65" s="318"/>
      <c r="CL65" s="318"/>
      <c r="CM65" s="318"/>
      <c r="CN65" s="318"/>
      <c r="CO65" s="318"/>
      <c r="CP65" s="318"/>
      <c r="CQ65" s="318"/>
      <c r="CR65" s="318"/>
      <c r="CS65" s="21"/>
      <c r="CT65" s="326">
        <f>'Прилож.2'!CT46</f>
        <v>0</v>
      </c>
      <c r="CU65" s="327"/>
      <c r="CV65" s="327"/>
      <c r="CW65" s="327"/>
      <c r="CX65" s="327"/>
      <c r="CY65" s="327"/>
      <c r="CZ65" s="327"/>
      <c r="DA65" s="327"/>
      <c r="DB65" s="327"/>
      <c r="DC65" s="327"/>
      <c r="DD65" s="327"/>
      <c r="DE65" s="327"/>
      <c r="DF65" s="327"/>
      <c r="DG65" s="326">
        <f>'Прилож.2-25'!CT46</f>
        <v>0</v>
      </c>
      <c r="DH65" s="327"/>
      <c r="DI65" s="327"/>
      <c r="DJ65" s="327"/>
      <c r="DK65" s="327"/>
      <c r="DL65" s="327"/>
      <c r="DM65" s="327"/>
      <c r="DN65" s="327"/>
      <c r="DO65" s="327"/>
      <c r="DP65" s="327"/>
      <c r="DQ65" s="327"/>
      <c r="DR65" s="327"/>
      <c r="DS65" s="327"/>
      <c r="DT65" s="440">
        <f>'Прилож.2-26'!CT46</f>
        <v>0</v>
      </c>
      <c r="DU65" s="441"/>
      <c r="DV65" s="441"/>
      <c r="DW65" s="441"/>
      <c r="DX65" s="441"/>
      <c r="DY65" s="441"/>
      <c r="DZ65" s="441"/>
      <c r="EA65" s="441"/>
      <c r="EB65" s="441"/>
      <c r="EC65" s="441"/>
      <c r="ED65" s="441"/>
      <c r="EE65" s="441"/>
      <c r="EF65" s="442"/>
      <c r="EG65" s="443" t="s">
        <v>38</v>
      </c>
      <c r="EH65" s="443"/>
      <c r="EI65" s="443"/>
      <c r="EJ65" s="443"/>
      <c r="EK65" s="443"/>
      <c r="EL65" s="443"/>
      <c r="EM65" s="443"/>
      <c r="EN65" s="443"/>
      <c r="EO65" s="443"/>
      <c r="EP65" s="443"/>
      <c r="EQ65" s="443"/>
      <c r="ER65" s="443"/>
      <c r="ES65" s="444"/>
    </row>
    <row r="66" spans="1:149" ht="21.75" customHeight="1">
      <c r="A66" s="329" t="s">
        <v>101</v>
      </c>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0"/>
      <c r="BQ66" s="330"/>
      <c r="BR66" s="330"/>
      <c r="BS66" s="330"/>
      <c r="BT66" s="330"/>
      <c r="BU66" s="330"/>
      <c r="BV66" s="330"/>
      <c r="BW66" s="330"/>
      <c r="BX66" s="318" t="s">
        <v>102</v>
      </c>
      <c r="BY66" s="318"/>
      <c r="BZ66" s="318"/>
      <c r="CA66" s="318"/>
      <c r="CB66" s="318"/>
      <c r="CC66" s="318"/>
      <c r="CD66" s="318"/>
      <c r="CE66" s="318"/>
      <c r="CF66" s="318" t="s">
        <v>103</v>
      </c>
      <c r="CG66" s="318"/>
      <c r="CH66" s="318"/>
      <c r="CI66" s="318"/>
      <c r="CJ66" s="318"/>
      <c r="CK66" s="318"/>
      <c r="CL66" s="318"/>
      <c r="CM66" s="318"/>
      <c r="CN66" s="318"/>
      <c r="CO66" s="318"/>
      <c r="CP66" s="318"/>
      <c r="CQ66" s="318"/>
      <c r="CR66" s="318"/>
      <c r="CS66" s="21"/>
      <c r="CT66" s="326">
        <f>'Прилож.2'!CT47</f>
        <v>0</v>
      </c>
      <c r="CU66" s="327"/>
      <c r="CV66" s="327"/>
      <c r="CW66" s="327"/>
      <c r="CX66" s="327"/>
      <c r="CY66" s="327"/>
      <c r="CZ66" s="327"/>
      <c r="DA66" s="327"/>
      <c r="DB66" s="327"/>
      <c r="DC66" s="327"/>
      <c r="DD66" s="327"/>
      <c r="DE66" s="327"/>
      <c r="DF66" s="327"/>
      <c r="DG66" s="326">
        <f>'Прилож.2-25'!CT47</f>
        <v>0</v>
      </c>
      <c r="DH66" s="327"/>
      <c r="DI66" s="327"/>
      <c r="DJ66" s="327"/>
      <c r="DK66" s="327"/>
      <c r="DL66" s="327"/>
      <c r="DM66" s="327"/>
      <c r="DN66" s="327"/>
      <c r="DO66" s="327"/>
      <c r="DP66" s="327"/>
      <c r="DQ66" s="327"/>
      <c r="DR66" s="327"/>
      <c r="DS66" s="327"/>
      <c r="DT66" s="440">
        <f>'Прилож.2-26'!CT47</f>
        <v>0</v>
      </c>
      <c r="DU66" s="441"/>
      <c r="DV66" s="441"/>
      <c r="DW66" s="441"/>
      <c r="DX66" s="441"/>
      <c r="DY66" s="441"/>
      <c r="DZ66" s="441"/>
      <c r="EA66" s="441"/>
      <c r="EB66" s="441"/>
      <c r="EC66" s="441"/>
      <c r="ED66" s="441"/>
      <c r="EE66" s="441"/>
      <c r="EF66" s="442"/>
      <c r="EG66" s="443" t="s">
        <v>38</v>
      </c>
      <c r="EH66" s="443"/>
      <c r="EI66" s="443"/>
      <c r="EJ66" s="443"/>
      <c r="EK66" s="443"/>
      <c r="EL66" s="443"/>
      <c r="EM66" s="443"/>
      <c r="EN66" s="443"/>
      <c r="EO66" s="443"/>
      <c r="EP66" s="443"/>
      <c r="EQ66" s="443"/>
      <c r="ER66" s="443"/>
      <c r="ES66" s="444"/>
    </row>
    <row r="67" spans="1:149" ht="33.75" customHeight="1">
      <c r="A67" s="329" t="s">
        <v>104</v>
      </c>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BS67" s="330"/>
      <c r="BT67" s="330"/>
      <c r="BU67" s="330"/>
      <c r="BV67" s="330"/>
      <c r="BW67" s="330"/>
      <c r="BX67" s="318" t="s">
        <v>105</v>
      </c>
      <c r="BY67" s="318"/>
      <c r="BZ67" s="318"/>
      <c r="CA67" s="318"/>
      <c r="CB67" s="318"/>
      <c r="CC67" s="318"/>
      <c r="CD67" s="318"/>
      <c r="CE67" s="318"/>
      <c r="CF67" s="318" t="s">
        <v>106</v>
      </c>
      <c r="CG67" s="318"/>
      <c r="CH67" s="318"/>
      <c r="CI67" s="318"/>
      <c r="CJ67" s="318"/>
      <c r="CK67" s="318"/>
      <c r="CL67" s="318"/>
      <c r="CM67" s="318"/>
      <c r="CN67" s="318"/>
      <c r="CO67" s="318"/>
      <c r="CP67" s="318"/>
      <c r="CQ67" s="318"/>
      <c r="CR67" s="318"/>
      <c r="CS67" s="21"/>
      <c r="CT67" s="326">
        <f>'Прилож.2'!CT48</f>
        <v>0</v>
      </c>
      <c r="CU67" s="327"/>
      <c r="CV67" s="327"/>
      <c r="CW67" s="327"/>
      <c r="CX67" s="327"/>
      <c r="CY67" s="327"/>
      <c r="CZ67" s="327"/>
      <c r="DA67" s="327"/>
      <c r="DB67" s="327"/>
      <c r="DC67" s="327"/>
      <c r="DD67" s="327"/>
      <c r="DE67" s="327"/>
      <c r="DF67" s="327"/>
      <c r="DG67" s="326">
        <f>'Прилож.2-25'!CT48</f>
        <v>0</v>
      </c>
      <c r="DH67" s="327"/>
      <c r="DI67" s="327"/>
      <c r="DJ67" s="327"/>
      <c r="DK67" s="327"/>
      <c r="DL67" s="327"/>
      <c r="DM67" s="327"/>
      <c r="DN67" s="327"/>
      <c r="DO67" s="327"/>
      <c r="DP67" s="327"/>
      <c r="DQ67" s="327"/>
      <c r="DR67" s="327"/>
      <c r="DS67" s="327"/>
      <c r="DT67" s="440">
        <f>'Прилож.2-26'!CT48</f>
        <v>0</v>
      </c>
      <c r="DU67" s="441"/>
      <c r="DV67" s="441"/>
      <c r="DW67" s="441"/>
      <c r="DX67" s="441"/>
      <c r="DY67" s="441"/>
      <c r="DZ67" s="441"/>
      <c r="EA67" s="441"/>
      <c r="EB67" s="441"/>
      <c r="EC67" s="441"/>
      <c r="ED67" s="441"/>
      <c r="EE67" s="441"/>
      <c r="EF67" s="442"/>
      <c r="EG67" s="443" t="s">
        <v>38</v>
      </c>
      <c r="EH67" s="443"/>
      <c r="EI67" s="443"/>
      <c r="EJ67" s="443"/>
      <c r="EK67" s="443"/>
      <c r="EL67" s="443"/>
      <c r="EM67" s="443"/>
      <c r="EN67" s="443"/>
      <c r="EO67" s="443"/>
      <c r="EP67" s="443"/>
      <c r="EQ67" s="443"/>
      <c r="ER67" s="443"/>
      <c r="ES67" s="444"/>
    </row>
    <row r="68" spans="1:149" ht="10.5" customHeight="1">
      <c r="A68" s="316" t="s">
        <v>107</v>
      </c>
      <c r="B68" s="317"/>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c r="AV68" s="317"/>
      <c r="AW68" s="317"/>
      <c r="AX68" s="317"/>
      <c r="AY68" s="317"/>
      <c r="AZ68" s="317"/>
      <c r="BA68" s="317"/>
      <c r="BB68" s="317"/>
      <c r="BC68" s="317"/>
      <c r="BD68" s="317"/>
      <c r="BE68" s="317"/>
      <c r="BF68" s="317"/>
      <c r="BG68" s="317"/>
      <c r="BH68" s="317"/>
      <c r="BI68" s="317"/>
      <c r="BJ68" s="317"/>
      <c r="BK68" s="317"/>
      <c r="BL68" s="317"/>
      <c r="BM68" s="317"/>
      <c r="BN68" s="317"/>
      <c r="BO68" s="317"/>
      <c r="BP68" s="317"/>
      <c r="BQ68" s="317"/>
      <c r="BR68" s="317"/>
      <c r="BS68" s="317"/>
      <c r="BT68" s="317"/>
      <c r="BU68" s="317"/>
      <c r="BV68" s="317"/>
      <c r="BW68" s="317"/>
      <c r="BX68" s="318" t="s">
        <v>108</v>
      </c>
      <c r="BY68" s="318"/>
      <c r="BZ68" s="318"/>
      <c r="CA68" s="318"/>
      <c r="CB68" s="318"/>
      <c r="CC68" s="318"/>
      <c r="CD68" s="318"/>
      <c r="CE68" s="318"/>
      <c r="CF68" s="318" t="s">
        <v>109</v>
      </c>
      <c r="CG68" s="318"/>
      <c r="CH68" s="318"/>
      <c r="CI68" s="318"/>
      <c r="CJ68" s="318"/>
      <c r="CK68" s="318"/>
      <c r="CL68" s="318"/>
      <c r="CM68" s="318"/>
      <c r="CN68" s="318"/>
      <c r="CO68" s="318"/>
      <c r="CP68" s="318"/>
      <c r="CQ68" s="318"/>
      <c r="CR68" s="318"/>
      <c r="CS68" s="21"/>
      <c r="CT68" s="326">
        <f>'Прилож.2'!CT49</f>
        <v>211556.35</v>
      </c>
      <c r="CU68" s="327"/>
      <c r="CV68" s="327"/>
      <c r="CW68" s="327"/>
      <c r="CX68" s="327"/>
      <c r="CY68" s="327"/>
      <c r="CZ68" s="327"/>
      <c r="DA68" s="327"/>
      <c r="DB68" s="327"/>
      <c r="DC68" s="327"/>
      <c r="DD68" s="327"/>
      <c r="DE68" s="327"/>
      <c r="DF68" s="327"/>
      <c r="DG68" s="326">
        <f>'Прилож.2-25'!CT49</f>
        <v>35000</v>
      </c>
      <c r="DH68" s="327"/>
      <c r="DI68" s="327"/>
      <c r="DJ68" s="327"/>
      <c r="DK68" s="327"/>
      <c r="DL68" s="327"/>
      <c r="DM68" s="327"/>
      <c r="DN68" s="327"/>
      <c r="DO68" s="327"/>
      <c r="DP68" s="327"/>
      <c r="DQ68" s="327"/>
      <c r="DR68" s="327"/>
      <c r="DS68" s="327"/>
      <c r="DT68" s="440">
        <f>'Прилож.2-26'!CT49</f>
        <v>24156.35</v>
      </c>
      <c r="DU68" s="441"/>
      <c r="DV68" s="441"/>
      <c r="DW68" s="441"/>
      <c r="DX68" s="441"/>
      <c r="DY68" s="441"/>
      <c r="DZ68" s="441"/>
      <c r="EA68" s="441"/>
      <c r="EB68" s="441"/>
      <c r="EC68" s="441"/>
      <c r="ED68" s="441"/>
      <c r="EE68" s="441"/>
      <c r="EF68" s="442"/>
      <c r="EG68" s="443" t="s">
        <v>38</v>
      </c>
      <c r="EH68" s="443"/>
      <c r="EI68" s="443"/>
      <c r="EJ68" s="443"/>
      <c r="EK68" s="443"/>
      <c r="EL68" s="443"/>
      <c r="EM68" s="443"/>
      <c r="EN68" s="443"/>
      <c r="EO68" s="443"/>
      <c r="EP68" s="443"/>
      <c r="EQ68" s="443"/>
      <c r="ER68" s="443"/>
      <c r="ES68" s="444"/>
    </row>
    <row r="69" spans="1:149" ht="21.75" customHeight="1">
      <c r="A69" s="329" t="s">
        <v>110</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0"/>
      <c r="AY69" s="330"/>
      <c r="AZ69" s="330"/>
      <c r="BA69" s="330"/>
      <c r="BB69" s="330"/>
      <c r="BC69" s="330"/>
      <c r="BD69" s="330"/>
      <c r="BE69" s="330"/>
      <c r="BF69" s="330"/>
      <c r="BG69" s="330"/>
      <c r="BH69" s="330"/>
      <c r="BI69" s="330"/>
      <c r="BJ69" s="330"/>
      <c r="BK69" s="330"/>
      <c r="BL69" s="330"/>
      <c r="BM69" s="330"/>
      <c r="BN69" s="330"/>
      <c r="BO69" s="330"/>
      <c r="BP69" s="330"/>
      <c r="BQ69" s="330"/>
      <c r="BR69" s="330"/>
      <c r="BS69" s="330"/>
      <c r="BT69" s="330"/>
      <c r="BU69" s="330"/>
      <c r="BV69" s="330"/>
      <c r="BW69" s="330"/>
      <c r="BX69" s="318" t="s">
        <v>111</v>
      </c>
      <c r="BY69" s="318"/>
      <c r="BZ69" s="318"/>
      <c r="CA69" s="318"/>
      <c r="CB69" s="318"/>
      <c r="CC69" s="318"/>
      <c r="CD69" s="318"/>
      <c r="CE69" s="318"/>
      <c r="CF69" s="318" t="s">
        <v>112</v>
      </c>
      <c r="CG69" s="318"/>
      <c r="CH69" s="318"/>
      <c r="CI69" s="318"/>
      <c r="CJ69" s="318"/>
      <c r="CK69" s="318"/>
      <c r="CL69" s="318"/>
      <c r="CM69" s="318"/>
      <c r="CN69" s="318"/>
      <c r="CO69" s="318"/>
      <c r="CP69" s="318"/>
      <c r="CQ69" s="318"/>
      <c r="CR69" s="318"/>
      <c r="CS69" s="21"/>
      <c r="CT69" s="326">
        <f>'Прилож.2'!CT50</f>
        <v>191556.35</v>
      </c>
      <c r="CU69" s="327"/>
      <c r="CV69" s="327"/>
      <c r="CW69" s="327"/>
      <c r="CX69" s="327"/>
      <c r="CY69" s="327"/>
      <c r="CZ69" s="327"/>
      <c r="DA69" s="327"/>
      <c r="DB69" s="327"/>
      <c r="DC69" s="327"/>
      <c r="DD69" s="327"/>
      <c r="DE69" s="327"/>
      <c r="DF69" s="327"/>
      <c r="DG69" s="326">
        <f>'Прилож.2-25'!CT50</f>
        <v>30000</v>
      </c>
      <c r="DH69" s="327"/>
      <c r="DI69" s="327"/>
      <c r="DJ69" s="327"/>
      <c r="DK69" s="327"/>
      <c r="DL69" s="327"/>
      <c r="DM69" s="327"/>
      <c r="DN69" s="327"/>
      <c r="DO69" s="327"/>
      <c r="DP69" s="327"/>
      <c r="DQ69" s="327"/>
      <c r="DR69" s="327"/>
      <c r="DS69" s="327"/>
      <c r="DT69" s="440">
        <f>'Прилож.2-26'!CT50</f>
        <v>19156.35</v>
      </c>
      <c r="DU69" s="441"/>
      <c r="DV69" s="441"/>
      <c r="DW69" s="441"/>
      <c r="DX69" s="441"/>
      <c r="DY69" s="441"/>
      <c r="DZ69" s="441"/>
      <c r="EA69" s="441"/>
      <c r="EB69" s="441"/>
      <c r="EC69" s="441"/>
      <c r="ED69" s="441"/>
      <c r="EE69" s="441"/>
      <c r="EF69" s="442"/>
      <c r="EG69" s="443" t="s">
        <v>38</v>
      </c>
      <c r="EH69" s="443"/>
      <c r="EI69" s="443"/>
      <c r="EJ69" s="443"/>
      <c r="EK69" s="443"/>
      <c r="EL69" s="443"/>
      <c r="EM69" s="443"/>
      <c r="EN69" s="443"/>
      <c r="EO69" s="443"/>
      <c r="EP69" s="443"/>
      <c r="EQ69" s="443"/>
      <c r="ER69" s="443"/>
      <c r="ES69" s="444"/>
    </row>
    <row r="70" spans="1:149" ht="21.75" customHeight="1">
      <c r="A70" s="329" t="s">
        <v>113</v>
      </c>
      <c r="B70" s="330"/>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c r="BA70" s="330"/>
      <c r="BB70" s="330"/>
      <c r="BC70" s="330"/>
      <c r="BD70" s="330"/>
      <c r="BE70" s="330"/>
      <c r="BF70" s="330"/>
      <c r="BG70" s="330"/>
      <c r="BH70" s="330"/>
      <c r="BI70" s="330"/>
      <c r="BJ70" s="330"/>
      <c r="BK70" s="330"/>
      <c r="BL70" s="330"/>
      <c r="BM70" s="330"/>
      <c r="BN70" s="330"/>
      <c r="BO70" s="330"/>
      <c r="BP70" s="330"/>
      <c r="BQ70" s="330"/>
      <c r="BR70" s="330"/>
      <c r="BS70" s="330"/>
      <c r="BT70" s="330"/>
      <c r="BU70" s="330"/>
      <c r="BV70" s="330"/>
      <c r="BW70" s="330"/>
      <c r="BX70" s="318" t="s">
        <v>114</v>
      </c>
      <c r="BY70" s="318"/>
      <c r="BZ70" s="318"/>
      <c r="CA70" s="318"/>
      <c r="CB70" s="318"/>
      <c r="CC70" s="318"/>
      <c r="CD70" s="318"/>
      <c r="CE70" s="318"/>
      <c r="CF70" s="318" t="s">
        <v>115</v>
      </c>
      <c r="CG70" s="318"/>
      <c r="CH70" s="318"/>
      <c r="CI70" s="318"/>
      <c r="CJ70" s="318"/>
      <c r="CK70" s="318"/>
      <c r="CL70" s="318"/>
      <c r="CM70" s="318"/>
      <c r="CN70" s="318"/>
      <c r="CO70" s="318"/>
      <c r="CP70" s="318"/>
      <c r="CQ70" s="318"/>
      <c r="CR70" s="318"/>
      <c r="CS70" s="21"/>
      <c r="CT70" s="326">
        <f>'Прилож.2'!CT51</f>
        <v>20000</v>
      </c>
      <c r="CU70" s="327"/>
      <c r="CV70" s="327"/>
      <c r="CW70" s="327"/>
      <c r="CX70" s="327"/>
      <c r="CY70" s="327"/>
      <c r="CZ70" s="327"/>
      <c r="DA70" s="327"/>
      <c r="DB70" s="327"/>
      <c r="DC70" s="327"/>
      <c r="DD70" s="327"/>
      <c r="DE70" s="327"/>
      <c r="DF70" s="327"/>
      <c r="DG70" s="326">
        <f>'Прилож.2-25'!CT51</f>
        <v>5000</v>
      </c>
      <c r="DH70" s="327"/>
      <c r="DI70" s="327"/>
      <c r="DJ70" s="327"/>
      <c r="DK70" s="327"/>
      <c r="DL70" s="327"/>
      <c r="DM70" s="327"/>
      <c r="DN70" s="327"/>
      <c r="DO70" s="327"/>
      <c r="DP70" s="327"/>
      <c r="DQ70" s="327"/>
      <c r="DR70" s="327"/>
      <c r="DS70" s="327"/>
      <c r="DT70" s="440">
        <f>'Прилож.2-26'!CT51</f>
        <v>5000</v>
      </c>
      <c r="DU70" s="441"/>
      <c r="DV70" s="441"/>
      <c r="DW70" s="441"/>
      <c r="DX70" s="441"/>
      <c r="DY70" s="441"/>
      <c r="DZ70" s="441"/>
      <c r="EA70" s="441"/>
      <c r="EB70" s="441"/>
      <c r="EC70" s="441"/>
      <c r="ED70" s="441"/>
      <c r="EE70" s="441"/>
      <c r="EF70" s="442"/>
      <c r="EG70" s="443" t="s">
        <v>38</v>
      </c>
      <c r="EH70" s="443"/>
      <c r="EI70" s="443"/>
      <c r="EJ70" s="443"/>
      <c r="EK70" s="443"/>
      <c r="EL70" s="443"/>
      <c r="EM70" s="443"/>
      <c r="EN70" s="443"/>
      <c r="EO70" s="443"/>
      <c r="EP70" s="443"/>
      <c r="EQ70" s="443"/>
      <c r="ER70" s="443"/>
      <c r="ES70" s="444"/>
    </row>
    <row r="71" spans="1:149" ht="10.5" customHeight="1">
      <c r="A71" s="329" t="s">
        <v>116</v>
      </c>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0"/>
      <c r="AZ71" s="330"/>
      <c r="BA71" s="330"/>
      <c r="BB71" s="330"/>
      <c r="BC71" s="330"/>
      <c r="BD71" s="330"/>
      <c r="BE71" s="330"/>
      <c r="BF71" s="330"/>
      <c r="BG71" s="330"/>
      <c r="BH71" s="330"/>
      <c r="BI71" s="330"/>
      <c r="BJ71" s="330"/>
      <c r="BK71" s="330"/>
      <c r="BL71" s="330"/>
      <c r="BM71" s="330"/>
      <c r="BN71" s="330"/>
      <c r="BO71" s="330"/>
      <c r="BP71" s="330"/>
      <c r="BQ71" s="330"/>
      <c r="BR71" s="330"/>
      <c r="BS71" s="330"/>
      <c r="BT71" s="330"/>
      <c r="BU71" s="330"/>
      <c r="BV71" s="330"/>
      <c r="BW71" s="330"/>
      <c r="BX71" s="318" t="s">
        <v>117</v>
      </c>
      <c r="BY71" s="318"/>
      <c r="BZ71" s="318"/>
      <c r="CA71" s="318"/>
      <c r="CB71" s="318"/>
      <c r="CC71" s="318"/>
      <c r="CD71" s="318"/>
      <c r="CE71" s="318"/>
      <c r="CF71" s="318" t="s">
        <v>118</v>
      </c>
      <c r="CG71" s="318"/>
      <c r="CH71" s="318"/>
      <c r="CI71" s="318"/>
      <c r="CJ71" s="318"/>
      <c r="CK71" s="318"/>
      <c r="CL71" s="318"/>
      <c r="CM71" s="318"/>
      <c r="CN71" s="318"/>
      <c r="CO71" s="318"/>
      <c r="CP71" s="318"/>
      <c r="CQ71" s="318"/>
      <c r="CR71" s="318"/>
      <c r="CS71" s="21"/>
      <c r="CT71" s="326">
        <f>'Прилож.2'!CT52</f>
        <v>0</v>
      </c>
      <c r="CU71" s="327"/>
      <c r="CV71" s="327"/>
      <c r="CW71" s="327"/>
      <c r="CX71" s="327"/>
      <c r="CY71" s="327"/>
      <c r="CZ71" s="327"/>
      <c r="DA71" s="327"/>
      <c r="DB71" s="327"/>
      <c r="DC71" s="327"/>
      <c r="DD71" s="327"/>
      <c r="DE71" s="327"/>
      <c r="DF71" s="327"/>
      <c r="DG71" s="326">
        <f>'Прилож.2-25'!CT52</f>
        <v>0</v>
      </c>
      <c r="DH71" s="327"/>
      <c r="DI71" s="327"/>
      <c r="DJ71" s="327"/>
      <c r="DK71" s="327"/>
      <c r="DL71" s="327"/>
      <c r="DM71" s="327"/>
      <c r="DN71" s="327"/>
      <c r="DO71" s="327"/>
      <c r="DP71" s="327"/>
      <c r="DQ71" s="327"/>
      <c r="DR71" s="327"/>
      <c r="DS71" s="327"/>
      <c r="DT71" s="440">
        <f>'Прилож.2-26'!CT52</f>
        <v>0</v>
      </c>
      <c r="DU71" s="441"/>
      <c r="DV71" s="441"/>
      <c r="DW71" s="441"/>
      <c r="DX71" s="441"/>
      <c r="DY71" s="441"/>
      <c r="DZ71" s="441"/>
      <c r="EA71" s="441"/>
      <c r="EB71" s="441"/>
      <c r="EC71" s="441"/>
      <c r="ED71" s="441"/>
      <c r="EE71" s="441"/>
      <c r="EF71" s="442"/>
      <c r="EG71" s="443" t="s">
        <v>38</v>
      </c>
      <c r="EH71" s="443"/>
      <c r="EI71" s="443"/>
      <c r="EJ71" s="443"/>
      <c r="EK71" s="443"/>
      <c r="EL71" s="443"/>
      <c r="EM71" s="443"/>
      <c r="EN71" s="443"/>
      <c r="EO71" s="443"/>
      <c r="EP71" s="443"/>
      <c r="EQ71" s="443"/>
      <c r="ER71" s="443"/>
      <c r="ES71" s="444"/>
    </row>
    <row r="72" spans="1:149" ht="10.5" customHeight="1">
      <c r="A72" s="316" t="s">
        <v>119</v>
      </c>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7"/>
      <c r="AK72" s="317"/>
      <c r="AL72" s="317"/>
      <c r="AM72" s="317"/>
      <c r="AN72" s="317"/>
      <c r="AO72" s="317"/>
      <c r="AP72" s="317"/>
      <c r="AQ72" s="317"/>
      <c r="AR72" s="317"/>
      <c r="AS72" s="317"/>
      <c r="AT72" s="317"/>
      <c r="AU72" s="317"/>
      <c r="AV72" s="317"/>
      <c r="AW72" s="317"/>
      <c r="AX72" s="317"/>
      <c r="AY72" s="317"/>
      <c r="AZ72" s="317"/>
      <c r="BA72" s="317"/>
      <c r="BB72" s="317"/>
      <c r="BC72" s="317"/>
      <c r="BD72" s="317"/>
      <c r="BE72" s="317"/>
      <c r="BF72" s="317"/>
      <c r="BG72" s="317"/>
      <c r="BH72" s="317"/>
      <c r="BI72" s="317"/>
      <c r="BJ72" s="317"/>
      <c r="BK72" s="317"/>
      <c r="BL72" s="317"/>
      <c r="BM72" s="317"/>
      <c r="BN72" s="317"/>
      <c r="BO72" s="317"/>
      <c r="BP72" s="317"/>
      <c r="BQ72" s="317"/>
      <c r="BR72" s="317"/>
      <c r="BS72" s="317"/>
      <c r="BT72" s="317"/>
      <c r="BU72" s="317"/>
      <c r="BV72" s="317"/>
      <c r="BW72" s="317"/>
      <c r="BX72" s="318" t="s">
        <v>120</v>
      </c>
      <c r="BY72" s="318"/>
      <c r="BZ72" s="318"/>
      <c r="CA72" s="318"/>
      <c r="CB72" s="318"/>
      <c r="CC72" s="318"/>
      <c r="CD72" s="318"/>
      <c r="CE72" s="318"/>
      <c r="CF72" s="318" t="s">
        <v>38</v>
      </c>
      <c r="CG72" s="318"/>
      <c r="CH72" s="318"/>
      <c r="CI72" s="318"/>
      <c r="CJ72" s="318"/>
      <c r="CK72" s="318"/>
      <c r="CL72" s="318"/>
      <c r="CM72" s="318"/>
      <c r="CN72" s="318"/>
      <c r="CO72" s="318"/>
      <c r="CP72" s="318"/>
      <c r="CQ72" s="318"/>
      <c r="CR72" s="318"/>
      <c r="CS72" s="21"/>
      <c r="CT72" s="326">
        <f>'Прилож.2'!CT53</f>
        <v>0</v>
      </c>
      <c r="CU72" s="327"/>
      <c r="CV72" s="327"/>
      <c r="CW72" s="327"/>
      <c r="CX72" s="327"/>
      <c r="CY72" s="327"/>
      <c r="CZ72" s="327"/>
      <c r="DA72" s="327"/>
      <c r="DB72" s="327"/>
      <c r="DC72" s="327"/>
      <c r="DD72" s="327"/>
      <c r="DE72" s="327"/>
      <c r="DF72" s="327"/>
      <c r="DG72" s="326">
        <f>'Прилож.2-25'!CT53</f>
        <v>0</v>
      </c>
      <c r="DH72" s="327"/>
      <c r="DI72" s="327"/>
      <c r="DJ72" s="327"/>
      <c r="DK72" s="327"/>
      <c r="DL72" s="327"/>
      <c r="DM72" s="327"/>
      <c r="DN72" s="327"/>
      <c r="DO72" s="327"/>
      <c r="DP72" s="327"/>
      <c r="DQ72" s="327"/>
      <c r="DR72" s="327"/>
      <c r="DS72" s="327"/>
      <c r="DT72" s="440">
        <f>'Прилож.2-26'!CT53</f>
        <v>0</v>
      </c>
      <c r="DU72" s="441"/>
      <c r="DV72" s="441"/>
      <c r="DW72" s="441"/>
      <c r="DX72" s="441"/>
      <c r="DY72" s="441"/>
      <c r="DZ72" s="441"/>
      <c r="EA72" s="441"/>
      <c r="EB72" s="441"/>
      <c r="EC72" s="441"/>
      <c r="ED72" s="441"/>
      <c r="EE72" s="441"/>
      <c r="EF72" s="442"/>
      <c r="EG72" s="443" t="s">
        <v>38</v>
      </c>
      <c r="EH72" s="443"/>
      <c r="EI72" s="443"/>
      <c r="EJ72" s="443"/>
      <c r="EK72" s="443"/>
      <c r="EL72" s="443"/>
      <c r="EM72" s="443"/>
      <c r="EN72" s="443"/>
      <c r="EO72" s="443"/>
      <c r="EP72" s="443"/>
      <c r="EQ72" s="443"/>
      <c r="ER72" s="443"/>
      <c r="ES72" s="444"/>
    </row>
    <row r="73" spans="1:149" ht="21.75" customHeight="1">
      <c r="A73" s="329" t="s">
        <v>121</v>
      </c>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330"/>
      <c r="AV73" s="330"/>
      <c r="AW73" s="330"/>
      <c r="AX73" s="330"/>
      <c r="AY73" s="330"/>
      <c r="AZ73" s="330"/>
      <c r="BA73" s="330"/>
      <c r="BB73" s="330"/>
      <c r="BC73" s="330"/>
      <c r="BD73" s="330"/>
      <c r="BE73" s="330"/>
      <c r="BF73" s="330"/>
      <c r="BG73" s="330"/>
      <c r="BH73" s="330"/>
      <c r="BI73" s="330"/>
      <c r="BJ73" s="330"/>
      <c r="BK73" s="330"/>
      <c r="BL73" s="330"/>
      <c r="BM73" s="330"/>
      <c r="BN73" s="330"/>
      <c r="BO73" s="330"/>
      <c r="BP73" s="330"/>
      <c r="BQ73" s="330"/>
      <c r="BR73" s="330"/>
      <c r="BS73" s="330"/>
      <c r="BT73" s="330"/>
      <c r="BU73" s="330"/>
      <c r="BV73" s="330"/>
      <c r="BW73" s="330"/>
      <c r="BX73" s="318" t="s">
        <v>122</v>
      </c>
      <c r="BY73" s="318"/>
      <c r="BZ73" s="318"/>
      <c r="CA73" s="318"/>
      <c r="CB73" s="318"/>
      <c r="CC73" s="318"/>
      <c r="CD73" s="318"/>
      <c r="CE73" s="318"/>
      <c r="CF73" s="318" t="s">
        <v>123</v>
      </c>
      <c r="CG73" s="318"/>
      <c r="CH73" s="318"/>
      <c r="CI73" s="318"/>
      <c r="CJ73" s="318"/>
      <c r="CK73" s="318"/>
      <c r="CL73" s="318"/>
      <c r="CM73" s="318"/>
      <c r="CN73" s="318"/>
      <c r="CO73" s="318"/>
      <c r="CP73" s="318"/>
      <c r="CQ73" s="318"/>
      <c r="CR73" s="318"/>
      <c r="CS73" s="21"/>
      <c r="CT73" s="326">
        <f>'Прилож.2'!CT54</f>
        <v>0</v>
      </c>
      <c r="CU73" s="327"/>
      <c r="CV73" s="327"/>
      <c r="CW73" s="327"/>
      <c r="CX73" s="327"/>
      <c r="CY73" s="327"/>
      <c r="CZ73" s="327"/>
      <c r="DA73" s="327"/>
      <c r="DB73" s="327"/>
      <c r="DC73" s="327"/>
      <c r="DD73" s="327"/>
      <c r="DE73" s="327"/>
      <c r="DF73" s="327"/>
      <c r="DG73" s="326">
        <f>'Прилож.2-25'!CT54</f>
        <v>0</v>
      </c>
      <c r="DH73" s="327"/>
      <c r="DI73" s="327"/>
      <c r="DJ73" s="327"/>
      <c r="DK73" s="327"/>
      <c r="DL73" s="327"/>
      <c r="DM73" s="327"/>
      <c r="DN73" s="327"/>
      <c r="DO73" s="327"/>
      <c r="DP73" s="327"/>
      <c r="DQ73" s="327"/>
      <c r="DR73" s="327"/>
      <c r="DS73" s="327"/>
      <c r="DT73" s="440">
        <f>'Прилож.2-26'!CT54</f>
        <v>0</v>
      </c>
      <c r="DU73" s="441"/>
      <c r="DV73" s="441"/>
      <c r="DW73" s="441"/>
      <c r="DX73" s="441"/>
      <c r="DY73" s="441"/>
      <c r="DZ73" s="441"/>
      <c r="EA73" s="441"/>
      <c r="EB73" s="441"/>
      <c r="EC73" s="441"/>
      <c r="ED73" s="441"/>
      <c r="EE73" s="441"/>
      <c r="EF73" s="442"/>
      <c r="EG73" s="443" t="s">
        <v>38</v>
      </c>
      <c r="EH73" s="443"/>
      <c r="EI73" s="443"/>
      <c r="EJ73" s="443"/>
      <c r="EK73" s="443"/>
      <c r="EL73" s="443"/>
      <c r="EM73" s="443"/>
      <c r="EN73" s="443"/>
      <c r="EO73" s="443"/>
      <c r="EP73" s="443"/>
      <c r="EQ73" s="443"/>
      <c r="ER73" s="443"/>
      <c r="ES73" s="444"/>
    </row>
    <row r="74" spans="1:149" ht="12.75" customHeight="1">
      <c r="A74" s="316" t="s">
        <v>124</v>
      </c>
      <c r="B74" s="31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317"/>
      <c r="AR74" s="317"/>
      <c r="AS74" s="317"/>
      <c r="AT74" s="317"/>
      <c r="AU74" s="317"/>
      <c r="AV74" s="317"/>
      <c r="AW74" s="317"/>
      <c r="AX74" s="317"/>
      <c r="AY74" s="317"/>
      <c r="AZ74" s="317"/>
      <c r="BA74" s="317"/>
      <c r="BB74" s="317"/>
      <c r="BC74" s="317"/>
      <c r="BD74" s="317"/>
      <c r="BE74" s="317"/>
      <c r="BF74" s="317"/>
      <c r="BG74" s="317"/>
      <c r="BH74" s="317"/>
      <c r="BI74" s="317"/>
      <c r="BJ74" s="317"/>
      <c r="BK74" s="317"/>
      <c r="BL74" s="317"/>
      <c r="BM74" s="317"/>
      <c r="BN74" s="317"/>
      <c r="BO74" s="317"/>
      <c r="BP74" s="317"/>
      <c r="BQ74" s="317"/>
      <c r="BR74" s="317"/>
      <c r="BS74" s="317"/>
      <c r="BT74" s="317"/>
      <c r="BU74" s="317"/>
      <c r="BV74" s="317"/>
      <c r="BW74" s="317"/>
      <c r="BX74" s="318" t="s">
        <v>125</v>
      </c>
      <c r="BY74" s="318"/>
      <c r="BZ74" s="318"/>
      <c r="CA74" s="318"/>
      <c r="CB74" s="318"/>
      <c r="CC74" s="318"/>
      <c r="CD74" s="318"/>
      <c r="CE74" s="318"/>
      <c r="CF74" s="318" t="s">
        <v>38</v>
      </c>
      <c r="CG74" s="318"/>
      <c r="CH74" s="318"/>
      <c r="CI74" s="318"/>
      <c r="CJ74" s="318"/>
      <c r="CK74" s="318"/>
      <c r="CL74" s="318"/>
      <c r="CM74" s="318"/>
      <c r="CN74" s="318"/>
      <c r="CO74" s="318"/>
      <c r="CP74" s="318"/>
      <c r="CQ74" s="318"/>
      <c r="CR74" s="318"/>
      <c r="CS74" s="21"/>
      <c r="CT74" s="326">
        <f>'Прилож.2'!CT55</f>
        <v>8939984.16</v>
      </c>
      <c r="CU74" s="327"/>
      <c r="CV74" s="327"/>
      <c r="CW74" s="327"/>
      <c r="CX74" s="327"/>
      <c r="CY74" s="327"/>
      <c r="CZ74" s="327"/>
      <c r="DA74" s="327"/>
      <c r="DB74" s="327"/>
      <c r="DC74" s="327"/>
      <c r="DD74" s="327"/>
      <c r="DE74" s="327"/>
      <c r="DF74" s="327"/>
      <c r="DG74" s="326">
        <f>'Прилож.2-25'!CT55</f>
        <v>3478501.62</v>
      </c>
      <c r="DH74" s="327"/>
      <c r="DI74" s="327"/>
      <c r="DJ74" s="327"/>
      <c r="DK74" s="327"/>
      <c r="DL74" s="327"/>
      <c r="DM74" s="327"/>
      <c r="DN74" s="327"/>
      <c r="DO74" s="327"/>
      <c r="DP74" s="327"/>
      <c r="DQ74" s="327"/>
      <c r="DR74" s="327"/>
      <c r="DS74" s="327"/>
      <c r="DT74" s="440">
        <f>'Прилож.2-26'!CT55</f>
        <v>3793761.27</v>
      </c>
      <c r="DU74" s="441"/>
      <c r="DV74" s="441"/>
      <c r="DW74" s="441"/>
      <c r="DX74" s="441"/>
      <c r="DY74" s="441"/>
      <c r="DZ74" s="441"/>
      <c r="EA74" s="441"/>
      <c r="EB74" s="441"/>
      <c r="EC74" s="441"/>
      <c r="ED74" s="441"/>
      <c r="EE74" s="441"/>
      <c r="EF74" s="442"/>
      <c r="EG74" s="447"/>
      <c r="EH74" s="448"/>
      <c r="EI74" s="448"/>
      <c r="EJ74" s="448"/>
      <c r="EK74" s="448"/>
      <c r="EL74" s="448"/>
      <c r="EM74" s="448"/>
      <c r="EN74" s="448"/>
      <c r="EO74" s="448"/>
      <c r="EP74" s="448"/>
      <c r="EQ74" s="448"/>
      <c r="ER74" s="448"/>
      <c r="ES74" s="449"/>
    </row>
    <row r="75" spans="1:149" ht="21.75" customHeight="1">
      <c r="A75" s="329" t="s">
        <v>536</v>
      </c>
      <c r="B75" s="330"/>
      <c r="C75" s="330"/>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330"/>
      <c r="AQ75" s="330"/>
      <c r="AR75" s="330"/>
      <c r="AS75" s="330"/>
      <c r="AT75" s="330"/>
      <c r="AU75" s="330"/>
      <c r="AV75" s="330"/>
      <c r="AW75" s="330"/>
      <c r="AX75" s="330"/>
      <c r="AY75" s="330"/>
      <c r="AZ75" s="330"/>
      <c r="BA75" s="330"/>
      <c r="BB75" s="330"/>
      <c r="BC75" s="330"/>
      <c r="BD75" s="330"/>
      <c r="BE75" s="330"/>
      <c r="BF75" s="330"/>
      <c r="BG75" s="330"/>
      <c r="BH75" s="330"/>
      <c r="BI75" s="330"/>
      <c r="BJ75" s="330"/>
      <c r="BK75" s="330"/>
      <c r="BL75" s="330"/>
      <c r="BM75" s="330"/>
      <c r="BN75" s="330"/>
      <c r="BO75" s="330"/>
      <c r="BP75" s="330"/>
      <c r="BQ75" s="330"/>
      <c r="BR75" s="330"/>
      <c r="BS75" s="330"/>
      <c r="BT75" s="330"/>
      <c r="BU75" s="330"/>
      <c r="BV75" s="330"/>
      <c r="BW75" s="330"/>
      <c r="BX75" s="318" t="s">
        <v>126</v>
      </c>
      <c r="BY75" s="318"/>
      <c r="BZ75" s="318"/>
      <c r="CA75" s="318"/>
      <c r="CB75" s="318"/>
      <c r="CC75" s="318"/>
      <c r="CD75" s="318"/>
      <c r="CE75" s="318"/>
      <c r="CF75" s="318" t="s">
        <v>127</v>
      </c>
      <c r="CG75" s="318"/>
      <c r="CH75" s="318"/>
      <c r="CI75" s="318"/>
      <c r="CJ75" s="318"/>
      <c r="CK75" s="318"/>
      <c r="CL75" s="318"/>
      <c r="CM75" s="318"/>
      <c r="CN75" s="318"/>
      <c r="CO75" s="318"/>
      <c r="CP75" s="318"/>
      <c r="CQ75" s="318"/>
      <c r="CR75" s="318"/>
      <c r="CS75" s="21"/>
      <c r="CT75" s="326">
        <f>'Прилож.2'!CT56</f>
        <v>0</v>
      </c>
      <c r="CU75" s="327"/>
      <c r="CV75" s="327"/>
      <c r="CW75" s="327"/>
      <c r="CX75" s="327"/>
      <c r="CY75" s="327"/>
      <c r="CZ75" s="327"/>
      <c r="DA75" s="327"/>
      <c r="DB75" s="327"/>
      <c r="DC75" s="327"/>
      <c r="DD75" s="327"/>
      <c r="DE75" s="327"/>
      <c r="DF75" s="327"/>
      <c r="DG75" s="326">
        <f>'Прилож.2-25'!CT56</f>
        <v>0</v>
      </c>
      <c r="DH75" s="327"/>
      <c r="DI75" s="327"/>
      <c r="DJ75" s="327"/>
      <c r="DK75" s="327"/>
      <c r="DL75" s="327"/>
      <c r="DM75" s="327"/>
      <c r="DN75" s="327"/>
      <c r="DO75" s="327"/>
      <c r="DP75" s="327"/>
      <c r="DQ75" s="327"/>
      <c r="DR75" s="327"/>
      <c r="DS75" s="327"/>
      <c r="DT75" s="440">
        <f>'Прилож.2-26'!CT56</f>
        <v>0</v>
      </c>
      <c r="DU75" s="441"/>
      <c r="DV75" s="441"/>
      <c r="DW75" s="441"/>
      <c r="DX75" s="441"/>
      <c r="DY75" s="441"/>
      <c r="DZ75" s="441"/>
      <c r="EA75" s="441"/>
      <c r="EB75" s="441"/>
      <c r="EC75" s="441"/>
      <c r="ED75" s="441"/>
      <c r="EE75" s="441"/>
      <c r="EF75" s="442"/>
      <c r="EG75" s="447"/>
      <c r="EH75" s="448"/>
      <c r="EI75" s="448"/>
      <c r="EJ75" s="448"/>
      <c r="EK75" s="448"/>
      <c r="EL75" s="448"/>
      <c r="EM75" s="448"/>
      <c r="EN75" s="448"/>
      <c r="EO75" s="448"/>
      <c r="EP75" s="448"/>
      <c r="EQ75" s="448"/>
      <c r="ER75" s="448"/>
      <c r="ES75" s="449"/>
    </row>
    <row r="76" spans="1:149" ht="11.25" customHeight="1">
      <c r="A76" s="329" t="s">
        <v>128</v>
      </c>
      <c r="B76" s="330"/>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0"/>
      <c r="AR76" s="330"/>
      <c r="AS76" s="330"/>
      <c r="AT76" s="330"/>
      <c r="AU76" s="330"/>
      <c r="AV76" s="330"/>
      <c r="AW76" s="330"/>
      <c r="AX76" s="330"/>
      <c r="AY76" s="330"/>
      <c r="AZ76" s="330"/>
      <c r="BA76" s="330"/>
      <c r="BB76" s="330"/>
      <c r="BC76" s="330"/>
      <c r="BD76" s="330"/>
      <c r="BE76" s="330"/>
      <c r="BF76" s="330"/>
      <c r="BG76" s="330"/>
      <c r="BH76" s="330"/>
      <c r="BI76" s="330"/>
      <c r="BJ76" s="330"/>
      <c r="BK76" s="330"/>
      <c r="BL76" s="330"/>
      <c r="BM76" s="330"/>
      <c r="BN76" s="330"/>
      <c r="BO76" s="330"/>
      <c r="BP76" s="330"/>
      <c r="BQ76" s="330"/>
      <c r="BR76" s="330"/>
      <c r="BS76" s="330"/>
      <c r="BT76" s="330"/>
      <c r="BU76" s="330"/>
      <c r="BV76" s="330"/>
      <c r="BW76" s="330"/>
      <c r="BX76" s="318" t="s">
        <v>129</v>
      </c>
      <c r="BY76" s="318"/>
      <c r="BZ76" s="318"/>
      <c r="CA76" s="318"/>
      <c r="CB76" s="318"/>
      <c r="CC76" s="318"/>
      <c r="CD76" s="318"/>
      <c r="CE76" s="318"/>
      <c r="CF76" s="318" t="s">
        <v>130</v>
      </c>
      <c r="CG76" s="318"/>
      <c r="CH76" s="318"/>
      <c r="CI76" s="318"/>
      <c r="CJ76" s="318"/>
      <c r="CK76" s="318"/>
      <c r="CL76" s="318"/>
      <c r="CM76" s="318"/>
      <c r="CN76" s="318"/>
      <c r="CO76" s="318"/>
      <c r="CP76" s="318"/>
      <c r="CQ76" s="318"/>
      <c r="CR76" s="318"/>
      <c r="CS76" s="21"/>
      <c r="CT76" s="326">
        <f>'Прилож.2'!CT57</f>
        <v>5545908.899999999</v>
      </c>
      <c r="CU76" s="327"/>
      <c r="CV76" s="327"/>
      <c r="CW76" s="327"/>
      <c r="CX76" s="327"/>
      <c r="CY76" s="327"/>
      <c r="CZ76" s="327"/>
      <c r="DA76" s="327"/>
      <c r="DB76" s="327"/>
      <c r="DC76" s="327"/>
      <c r="DD76" s="327"/>
      <c r="DE76" s="327"/>
      <c r="DF76" s="327"/>
      <c r="DG76" s="326">
        <f>'Прилож.2-25'!CT57</f>
        <v>1274196.71</v>
      </c>
      <c r="DH76" s="327"/>
      <c r="DI76" s="327"/>
      <c r="DJ76" s="327"/>
      <c r="DK76" s="327"/>
      <c r="DL76" s="327"/>
      <c r="DM76" s="327"/>
      <c r="DN76" s="327"/>
      <c r="DO76" s="327"/>
      <c r="DP76" s="327"/>
      <c r="DQ76" s="327"/>
      <c r="DR76" s="327"/>
      <c r="DS76" s="327"/>
      <c r="DT76" s="440">
        <f>'Прилож.2-26'!CT57</f>
        <v>1283489.3599999999</v>
      </c>
      <c r="DU76" s="441"/>
      <c r="DV76" s="441"/>
      <c r="DW76" s="441"/>
      <c r="DX76" s="441"/>
      <c r="DY76" s="441"/>
      <c r="DZ76" s="441"/>
      <c r="EA76" s="441"/>
      <c r="EB76" s="441"/>
      <c r="EC76" s="441"/>
      <c r="ED76" s="441"/>
      <c r="EE76" s="441"/>
      <c r="EF76" s="442"/>
      <c r="EG76" s="447"/>
      <c r="EH76" s="448"/>
      <c r="EI76" s="448"/>
      <c r="EJ76" s="448"/>
      <c r="EK76" s="448"/>
      <c r="EL76" s="448"/>
      <c r="EM76" s="448"/>
      <c r="EN76" s="448"/>
      <c r="EO76" s="448"/>
      <c r="EP76" s="448"/>
      <c r="EQ76" s="448"/>
      <c r="ER76" s="448"/>
      <c r="ES76" s="449"/>
    </row>
    <row r="77" spans="1:149" ht="12.75" customHeight="1">
      <c r="A77" s="329" t="s">
        <v>444</v>
      </c>
      <c r="B77" s="330"/>
      <c r="C77" s="330"/>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330"/>
      <c r="AY77" s="330"/>
      <c r="AZ77" s="330"/>
      <c r="BA77" s="330"/>
      <c r="BB77" s="330"/>
      <c r="BC77" s="330"/>
      <c r="BD77" s="330"/>
      <c r="BE77" s="330"/>
      <c r="BF77" s="330"/>
      <c r="BG77" s="330"/>
      <c r="BH77" s="330"/>
      <c r="BI77" s="330"/>
      <c r="BJ77" s="330"/>
      <c r="BK77" s="330"/>
      <c r="BL77" s="330"/>
      <c r="BM77" s="330"/>
      <c r="BN77" s="330"/>
      <c r="BO77" s="330"/>
      <c r="BP77" s="330"/>
      <c r="BQ77" s="330"/>
      <c r="BR77" s="330"/>
      <c r="BS77" s="330"/>
      <c r="BT77" s="330"/>
      <c r="BU77" s="330"/>
      <c r="BV77" s="330"/>
      <c r="BW77" s="330"/>
      <c r="BX77" s="318" t="s">
        <v>445</v>
      </c>
      <c r="BY77" s="318"/>
      <c r="BZ77" s="318"/>
      <c r="CA77" s="318"/>
      <c r="CB77" s="318"/>
      <c r="CC77" s="318"/>
      <c r="CD77" s="318"/>
      <c r="CE77" s="318"/>
      <c r="CF77" s="318" t="s">
        <v>378</v>
      </c>
      <c r="CG77" s="318"/>
      <c r="CH77" s="318"/>
      <c r="CI77" s="318"/>
      <c r="CJ77" s="318"/>
      <c r="CK77" s="318"/>
      <c r="CL77" s="318"/>
      <c r="CM77" s="318"/>
      <c r="CN77" s="318"/>
      <c r="CO77" s="318"/>
      <c r="CP77" s="318"/>
      <c r="CQ77" s="318"/>
      <c r="CR77" s="318"/>
      <c r="CS77" s="21"/>
      <c r="CT77" s="326">
        <f>'Прилож.2'!CT58</f>
        <v>3394075.26</v>
      </c>
      <c r="CU77" s="331"/>
      <c r="CV77" s="331"/>
      <c r="CW77" s="331"/>
      <c r="CX77" s="331"/>
      <c r="CY77" s="331"/>
      <c r="CZ77" s="331"/>
      <c r="DA77" s="331"/>
      <c r="DB77" s="331"/>
      <c r="DC77" s="331"/>
      <c r="DD77" s="331"/>
      <c r="DE77" s="331"/>
      <c r="DF77" s="331"/>
      <c r="DG77" s="326">
        <f>'Прилож.2-25'!CT58</f>
        <v>2204304.91</v>
      </c>
      <c r="DH77" s="327"/>
      <c r="DI77" s="327"/>
      <c r="DJ77" s="327"/>
      <c r="DK77" s="327"/>
      <c r="DL77" s="327"/>
      <c r="DM77" s="327"/>
      <c r="DN77" s="327"/>
      <c r="DO77" s="327"/>
      <c r="DP77" s="327"/>
      <c r="DQ77" s="327"/>
      <c r="DR77" s="327"/>
      <c r="DS77" s="327"/>
      <c r="DT77" s="326">
        <f>'Прилож.2-26'!CT58</f>
        <v>2510271.91</v>
      </c>
      <c r="DU77" s="327"/>
      <c r="DV77" s="327"/>
      <c r="DW77" s="327"/>
      <c r="DX77" s="327"/>
      <c r="DY77" s="327"/>
      <c r="DZ77" s="327"/>
      <c r="EA77" s="327"/>
      <c r="EB77" s="327"/>
      <c r="EC77" s="327"/>
      <c r="ED77" s="327"/>
      <c r="EE77" s="327"/>
      <c r="EF77" s="327"/>
      <c r="EG77" s="326"/>
      <c r="EH77" s="327"/>
      <c r="EI77" s="327"/>
      <c r="EJ77" s="327"/>
      <c r="EK77" s="327"/>
      <c r="EL77" s="327"/>
      <c r="EM77" s="327"/>
      <c r="EN77" s="327"/>
      <c r="EO77" s="327"/>
      <c r="EP77" s="327"/>
      <c r="EQ77" s="327"/>
      <c r="ER77" s="327"/>
      <c r="ES77" s="328"/>
    </row>
    <row r="78" spans="1:149" s="3" customFormat="1" ht="14.25" customHeight="1">
      <c r="A78" s="450" t="s">
        <v>526</v>
      </c>
      <c r="B78" s="446"/>
      <c r="C78" s="446"/>
      <c r="D78" s="446"/>
      <c r="E78" s="446"/>
      <c r="F78" s="446"/>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46"/>
      <c r="AX78" s="446"/>
      <c r="AY78" s="446"/>
      <c r="AZ78" s="446"/>
      <c r="BA78" s="446"/>
      <c r="BB78" s="446"/>
      <c r="BC78" s="446"/>
      <c r="BD78" s="446"/>
      <c r="BE78" s="446"/>
      <c r="BF78" s="446"/>
      <c r="BG78" s="446"/>
      <c r="BH78" s="446"/>
      <c r="BI78" s="446"/>
      <c r="BJ78" s="446"/>
      <c r="BK78" s="446"/>
      <c r="BL78" s="446"/>
      <c r="BM78" s="446"/>
      <c r="BN78" s="446"/>
      <c r="BO78" s="446"/>
      <c r="BP78" s="446"/>
      <c r="BQ78" s="446"/>
      <c r="BR78" s="446"/>
      <c r="BS78" s="446"/>
      <c r="BT78" s="446"/>
      <c r="BU78" s="446"/>
      <c r="BV78" s="446"/>
      <c r="BW78" s="446"/>
      <c r="BX78" s="318" t="s">
        <v>505</v>
      </c>
      <c r="BY78" s="318"/>
      <c r="BZ78" s="318"/>
      <c r="CA78" s="318"/>
      <c r="CB78" s="318"/>
      <c r="CC78" s="318"/>
      <c r="CD78" s="318"/>
      <c r="CE78" s="318"/>
      <c r="CF78" s="318" t="s">
        <v>131</v>
      </c>
      <c r="CG78" s="318"/>
      <c r="CH78" s="318"/>
      <c r="CI78" s="318"/>
      <c r="CJ78" s="318"/>
      <c r="CK78" s="318"/>
      <c r="CL78" s="318"/>
      <c r="CM78" s="318"/>
      <c r="CN78" s="318"/>
      <c r="CO78" s="318"/>
      <c r="CP78" s="318"/>
      <c r="CQ78" s="318"/>
      <c r="CR78" s="318"/>
      <c r="CS78" s="21"/>
      <c r="CT78" s="326">
        <f>'Прилож.2'!CT64</f>
        <v>0</v>
      </c>
      <c r="CU78" s="327"/>
      <c r="CV78" s="327"/>
      <c r="CW78" s="327"/>
      <c r="CX78" s="327"/>
      <c r="CY78" s="327"/>
      <c r="CZ78" s="327"/>
      <c r="DA78" s="327"/>
      <c r="DB78" s="327"/>
      <c r="DC78" s="327"/>
      <c r="DD78" s="327"/>
      <c r="DE78" s="327"/>
      <c r="DF78" s="327"/>
      <c r="DG78" s="326"/>
      <c r="DH78" s="327"/>
      <c r="DI78" s="327"/>
      <c r="DJ78" s="327"/>
      <c r="DK78" s="327"/>
      <c r="DL78" s="327"/>
      <c r="DM78" s="327"/>
      <c r="DN78" s="327"/>
      <c r="DO78" s="327"/>
      <c r="DP78" s="327"/>
      <c r="DQ78" s="327"/>
      <c r="DR78" s="327"/>
      <c r="DS78" s="327"/>
      <c r="DT78" s="326"/>
      <c r="DU78" s="327"/>
      <c r="DV78" s="327"/>
      <c r="DW78" s="327"/>
      <c r="DX78" s="327"/>
      <c r="DY78" s="327"/>
      <c r="DZ78" s="327"/>
      <c r="EA78" s="327"/>
      <c r="EB78" s="327"/>
      <c r="EC78" s="327"/>
      <c r="ED78" s="327"/>
      <c r="EE78" s="327"/>
      <c r="EF78" s="327"/>
      <c r="EG78" s="447"/>
      <c r="EH78" s="448"/>
      <c r="EI78" s="448"/>
      <c r="EJ78" s="448"/>
      <c r="EK78" s="448"/>
      <c r="EL78" s="448"/>
      <c r="EM78" s="448"/>
      <c r="EN78" s="448"/>
      <c r="EO78" s="448"/>
      <c r="EP78" s="448"/>
      <c r="EQ78" s="448"/>
      <c r="ER78" s="448"/>
      <c r="ES78" s="448"/>
    </row>
    <row r="79" spans="1:149" s="3" customFormat="1" ht="23.25" customHeight="1">
      <c r="A79" s="319" t="s">
        <v>527</v>
      </c>
      <c r="B79" s="320"/>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0"/>
      <c r="BA79" s="320"/>
      <c r="BB79" s="320"/>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1" t="s">
        <v>506</v>
      </c>
      <c r="BY79" s="321"/>
      <c r="BZ79" s="321"/>
      <c r="CA79" s="321"/>
      <c r="CB79" s="321"/>
      <c r="CC79" s="321"/>
      <c r="CD79" s="321"/>
      <c r="CE79" s="321"/>
      <c r="CF79" s="321" t="s">
        <v>132</v>
      </c>
      <c r="CG79" s="321"/>
      <c r="CH79" s="321"/>
      <c r="CI79" s="321"/>
      <c r="CJ79" s="321"/>
      <c r="CK79" s="321"/>
      <c r="CL79" s="321"/>
      <c r="CM79" s="321"/>
      <c r="CN79" s="321"/>
      <c r="CO79" s="321"/>
      <c r="CP79" s="321"/>
      <c r="CQ79" s="321"/>
      <c r="CR79" s="321"/>
      <c r="CS79" s="33"/>
      <c r="CT79" s="322">
        <f>'Прилож.2'!CT64</f>
        <v>0</v>
      </c>
      <c r="CU79" s="323"/>
      <c r="CV79" s="323"/>
      <c r="CW79" s="323"/>
      <c r="CX79" s="323"/>
      <c r="CY79" s="323"/>
      <c r="CZ79" s="323"/>
      <c r="DA79" s="323"/>
      <c r="DB79" s="323"/>
      <c r="DC79" s="323"/>
      <c r="DD79" s="323"/>
      <c r="DE79" s="323"/>
      <c r="DF79" s="323"/>
      <c r="DG79" s="322"/>
      <c r="DH79" s="323"/>
      <c r="DI79" s="323"/>
      <c r="DJ79" s="323"/>
      <c r="DK79" s="323"/>
      <c r="DL79" s="323"/>
      <c r="DM79" s="323"/>
      <c r="DN79" s="323"/>
      <c r="DO79" s="323"/>
      <c r="DP79" s="323"/>
      <c r="DQ79" s="323"/>
      <c r="DR79" s="323"/>
      <c r="DS79" s="323"/>
      <c r="DT79" s="322"/>
      <c r="DU79" s="323"/>
      <c r="DV79" s="323"/>
      <c r="DW79" s="323"/>
      <c r="DX79" s="323"/>
      <c r="DY79" s="323"/>
      <c r="DZ79" s="323"/>
      <c r="EA79" s="323"/>
      <c r="EB79" s="323"/>
      <c r="EC79" s="323"/>
      <c r="ED79" s="323"/>
      <c r="EE79" s="323"/>
      <c r="EF79" s="323"/>
      <c r="EG79" s="324"/>
      <c r="EH79" s="325"/>
      <c r="EI79" s="325"/>
      <c r="EJ79" s="325"/>
      <c r="EK79" s="325"/>
      <c r="EL79" s="325"/>
      <c r="EM79" s="325"/>
      <c r="EN79" s="325"/>
      <c r="EO79" s="325"/>
      <c r="EP79" s="325"/>
      <c r="EQ79" s="325"/>
      <c r="ER79" s="325"/>
      <c r="ES79" s="325"/>
    </row>
    <row r="80" spans="1:149" s="3" customFormat="1" ht="23.25" customHeight="1" thickBot="1">
      <c r="A80" s="319" t="s">
        <v>528</v>
      </c>
      <c r="B80" s="320"/>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0"/>
      <c r="BA80" s="320"/>
      <c r="BB80" s="320"/>
      <c r="BC80" s="320"/>
      <c r="BD80" s="320"/>
      <c r="BE80" s="320"/>
      <c r="BF80" s="320"/>
      <c r="BG80" s="320"/>
      <c r="BH80" s="320"/>
      <c r="BI80" s="320"/>
      <c r="BJ80" s="320"/>
      <c r="BK80" s="320"/>
      <c r="BL80" s="320"/>
      <c r="BM80" s="320"/>
      <c r="BN80" s="320"/>
      <c r="BO80" s="320"/>
      <c r="BP80" s="320"/>
      <c r="BQ80" s="320"/>
      <c r="BR80" s="320"/>
      <c r="BS80" s="320"/>
      <c r="BT80" s="320"/>
      <c r="BU80" s="320"/>
      <c r="BV80" s="320"/>
      <c r="BW80" s="320"/>
      <c r="BX80" s="321" t="s">
        <v>507</v>
      </c>
      <c r="BY80" s="321"/>
      <c r="BZ80" s="321"/>
      <c r="CA80" s="321"/>
      <c r="CB80" s="321"/>
      <c r="CC80" s="321"/>
      <c r="CD80" s="321"/>
      <c r="CE80" s="321"/>
      <c r="CF80" s="321" t="s">
        <v>133</v>
      </c>
      <c r="CG80" s="321"/>
      <c r="CH80" s="321"/>
      <c r="CI80" s="321"/>
      <c r="CJ80" s="321"/>
      <c r="CK80" s="321"/>
      <c r="CL80" s="321"/>
      <c r="CM80" s="321"/>
      <c r="CN80" s="321"/>
      <c r="CO80" s="321"/>
      <c r="CP80" s="321"/>
      <c r="CQ80" s="321"/>
      <c r="CR80" s="321"/>
      <c r="CS80" s="33"/>
      <c r="CT80" s="322">
        <f>'Прилож.2'!CT65</f>
        <v>0</v>
      </c>
      <c r="CU80" s="323"/>
      <c r="CV80" s="323"/>
      <c r="CW80" s="323"/>
      <c r="CX80" s="323"/>
      <c r="CY80" s="323"/>
      <c r="CZ80" s="323"/>
      <c r="DA80" s="323"/>
      <c r="DB80" s="323"/>
      <c r="DC80" s="323"/>
      <c r="DD80" s="323"/>
      <c r="DE80" s="323"/>
      <c r="DF80" s="323"/>
      <c r="DG80" s="322"/>
      <c r="DH80" s="323"/>
      <c r="DI80" s="323"/>
      <c r="DJ80" s="323"/>
      <c r="DK80" s="323"/>
      <c r="DL80" s="323"/>
      <c r="DM80" s="323"/>
      <c r="DN80" s="323"/>
      <c r="DO80" s="323"/>
      <c r="DP80" s="323"/>
      <c r="DQ80" s="323"/>
      <c r="DR80" s="323"/>
      <c r="DS80" s="323"/>
      <c r="DT80" s="322"/>
      <c r="DU80" s="323"/>
      <c r="DV80" s="323"/>
      <c r="DW80" s="323"/>
      <c r="DX80" s="323"/>
      <c r="DY80" s="323"/>
      <c r="DZ80" s="323"/>
      <c r="EA80" s="323"/>
      <c r="EB80" s="323"/>
      <c r="EC80" s="323"/>
      <c r="ED80" s="323"/>
      <c r="EE80" s="323"/>
      <c r="EF80" s="323"/>
      <c r="EG80" s="324"/>
      <c r="EH80" s="325"/>
      <c r="EI80" s="325"/>
      <c r="EJ80" s="325"/>
      <c r="EK80" s="325"/>
      <c r="EL80" s="325"/>
      <c r="EM80" s="325"/>
      <c r="EN80" s="325"/>
      <c r="EO80" s="325"/>
      <c r="EP80" s="325"/>
      <c r="EQ80" s="325"/>
      <c r="ER80" s="325"/>
      <c r="ES80" s="325"/>
    </row>
    <row r="81" spans="1:149" s="3" customFormat="1" ht="11.25" customHeight="1">
      <c r="A81" s="432" t="s">
        <v>240</v>
      </c>
      <c r="B81" s="433"/>
      <c r="C81" s="433"/>
      <c r="D81" s="433"/>
      <c r="E81" s="433"/>
      <c r="F81" s="433"/>
      <c r="G81" s="433"/>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3"/>
      <c r="AY81" s="433"/>
      <c r="AZ81" s="433"/>
      <c r="BA81" s="433"/>
      <c r="BB81" s="433"/>
      <c r="BC81" s="433"/>
      <c r="BD81" s="433"/>
      <c r="BE81" s="433"/>
      <c r="BF81" s="433"/>
      <c r="BG81" s="433"/>
      <c r="BH81" s="433"/>
      <c r="BI81" s="433"/>
      <c r="BJ81" s="433"/>
      <c r="BK81" s="433"/>
      <c r="BL81" s="433"/>
      <c r="BM81" s="433"/>
      <c r="BN81" s="433"/>
      <c r="BO81" s="433"/>
      <c r="BP81" s="433"/>
      <c r="BQ81" s="433"/>
      <c r="BR81" s="433"/>
      <c r="BS81" s="433"/>
      <c r="BT81" s="433"/>
      <c r="BU81" s="433"/>
      <c r="BV81" s="433"/>
      <c r="BW81" s="433"/>
      <c r="BX81" s="434" t="s">
        <v>135</v>
      </c>
      <c r="BY81" s="434"/>
      <c r="BZ81" s="434"/>
      <c r="CA81" s="434"/>
      <c r="CB81" s="434"/>
      <c r="CC81" s="434"/>
      <c r="CD81" s="434"/>
      <c r="CE81" s="434"/>
      <c r="CF81" s="434" t="s">
        <v>136</v>
      </c>
      <c r="CG81" s="434"/>
      <c r="CH81" s="434"/>
      <c r="CI81" s="434"/>
      <c r="CJ81" s="434"/>
      <c r="CK81" s="434"/>
      <c r="CL81" s="434"/>
      <c r="CM81" s="434"/>
      <c r="CN81" s="434"/>
      <c r="CO81" s="434"/>
      <c r="CP81" s="434"/>
      <c r="CQ81" s="434"/>
      <c r="CR81" s="434"/>
      <c r="CS81" s="30"/>
      <c r="CT81" s="451">
        <f>'Прилож.2'!CT62</f>
        <v>-200000</v>
      </c>
      <c r="CU81" s="413"/>
      <c r="CV81" s="413"/>
      <c r="CW81" s="413"/>
      <c r="CX81" s="413"/>
      <c r="CY81" s="413"/>
      <c r="CZ81" s="413"/>
      <c r="DA81" s="413"/>
      <c r="DB81" s="413"/>
      <c r="DC81" s="413"/>
      <c r="DD81" s="413"/>
      <c r="DE81" s="413"/>
      <c r="DF81" s="413"/>
      <c r="DG81" s="452">
        <f>'Прилож.2-25'!CT62</f>
        <v>-200000</v>
      </c>
      <c r="DH81" s="453"/>
      <c r="DI81" s="453"/>
      <c r="DJ81" s="453"/>
      <c r="DK81" s="453"/>
      <c r="DL81" s="453"/>
      <c r="DM81" s="453"/>
      <c r="DN81" s="453"/>
      <c r="DO81" s="453"/>
      <c r="DP81" s="453"/>
      <c r="DQ81" s="453"/>
      <c r="DR81" s="453"/>
      <c r="DS81" s="453"/>
      <c r="DT81" s="451">
        <f>'Прилож.2-26'!CT62</f>
        <v>-200000</v>
      </c>
      <c r="DU81" s="413"/>
      <c r="DV81" s="413"/>
      <c r="DW81" s="413"/>
      <c r="DX81" s="413"/>
      <c r="DY81" s="413"/>
      <c r="DZ81" s="413"/>
      <c r="EA81" s="413"/>
      <c r="EB81" s="413"/>
      <c r="EC81" s="413"/>
      <c r="ED81" s="413"/>
      <c r="EE81" s="413"/>
      <c r="EF81" s="413"/>
      <c r="EG81" s="454" t="s">
        <v>38</v>
      </c>
      <c r="EH81" s="454"/>
      <c r="EI81" s="454"/>
      <c r="EJ81" s="454"/>
      <c r="EK81" s="454"/>
      <c r="EL81" s="454"/>
      <c r="EM81" s="454"/>
      <c r="EN81" s="454"/>
      <c r="EO81" s="454"/>
      <c r="EP81" s="454"/>
      <c r="EQ81" s="454"/>
      <c r="ER81" s="454"/>
      <c r="ES81" s="455"/>
    </row>
    <row r="82" spans="1:149" s="3" customFormat="1" ht="21.75" customHeight="1">
      <c r="A82" s="439" t="s">
        <v>238</v>
      </c>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20"/>
      <c r="AG82" s="420"/>
      <c r="AH82" s="420"/>
      <c r="AI82" s="420"/>
      <c r="AJ82" s="420"/>
      <c r="AK82" s="420"/>
      <c r="AL82" s="420"/>
      <c r="AM82" s="420"/>
      <c r="AN82" s="420"/>
      <c r="AO82" s="420"/>
      <c r="AP82" s="420"/>
      <c r="AQ82" s="420"/>
      <c r="AR82" s="420"/>
      <c r="AS82" s="420"/>
      <c r="AT82" s="420"/>
      <c r="AU82" s="420"/>
      <c r="AV82" s="420"/>
      <c r="AW82" s="420"/>
      <c r="AX82" s="420"/>
      <c r="AY82" s="420"/>
      <c r="AZ82" s="420"/>
      <c r="BA82" s="420"/>
      <c r="BB82" s="420"/>
      <c r="BC82" s="420"/>
      <c r="BD82" s="420"/>
      <c r="BE82" s="420"/>
      <c r="BF82" s="420"/>
      <c r="BG82" s="420"/>
      <c r="BH82" s="420"/>
      <c r="BI82" s="420"/>
      <c r="BJ82" s="420"/>
      <c r="BK82" s="420"/>
      <c r="BL82" s="420"/>
      <c r="BM82" s="420"/>
      <c r="BN82" s="420"/>
      <c r="BO82" s="420"/>
      <c r="BP82" s="420"/>
      <c r="BQ82" s="420"/>
      <c r="BR82" s="420"/>
      <c r="BS82" s="420"/>
      <c r="BT82" s="420"/>
      <c r="BU82" s="420"/>
      <c r="BV82" s="420"/>
      <c r="BW82" s="420"/>
      <c r="BX82" s="318" t="s">
        <v>138</v>
      </c>
      <c r="BY82" s="318"/>
      <c r="BZ82" s="318"/>
      <c r="CA82" s="318"/>
      <c r="CB82" s="318"/>
      <c r="CC82" s="318"/>
      <c r="CD82" s="318"/>
      <c r="CE82" s="318"/>
      <c r="CF82" s="318" t="s">
        <v>529</v>
      </c>
      <c r="CG82" s="318"/>
      <c r="CH82" s="318"/>
      <c r="CI82" s="318"/>
      <c r="CJ82" s="318"/>
      <c r="CK82" s="318"/>
      <c r="CL82" s="318"/>
      <c r="CM82" s="318"/>
      <c r="CN82" s="318"/>
      <c r="CO82" s="318"/>
      <c r="CP82" s="318"/>
      <c r="CQ82" s="318"/>
      <c r="CR82" s="318"/>
      <c r="CS82" s="21"/>
      <c r="CT82" s="326">
        <f>'Прилож.2'!CT63</f>
        <v>-200000</v>
      </c>
      <c r="CU82" s="327"/>
      <c r="CV82" s="327"/>
      <c r="CW82" s="327"/>
      <c r="CX82" s="327"/>
      <c r="CY82" s="327"/>
      <c r="CZ82" s="327"/>
      <c r="DA82" s="327"/>
      <c r="DB82" s="327"/>
      <c r="DC82" s="327"/>
      <c r="DD82" s="327"/>
      <c r="DE82" s="327"/>
      <c r="DF82" s="327"/>
      <c r="DG82" s="326">
        <f>'Прилож.2-25'!CT63</f>
        <v>-200000</v>
      </c>
      <c r="DH82" s="327"/>
      <c r="DI82" s="327"/>
      <c r="DJ82" s="327"/>
      <c r="DK82" s="327"/>
      <c r="DL82" s="327"/>
      <c r="DM82" s="327"/>
      <c r="DN82" s="327"/>
      <c r="DO82" s="327"/>
      <c r="DP82" s="327"/>
      <c r="DQ82" s="327"/>
      <c r="DR82" s="327"/>
      <c r="DS82" s="327"/>
      <c r="DT82" s="326">
        <f>'Прилож.2-26'!CT63</f>
        <v>-200000</v>
      </c>
      <c r="DU82" s="327"/>
      <c r="DV82" s="327"/>
      <c r="DW82" s="327"/>
      <c r="DX82" s="327"/>
      <c r="DY82" s="327"/>
      <c r="DZ82" s="327"/>
      <c r="EA82" s="327"/>
      <c r="EB82" s="327"/>
      <c r="EC82" s="327"/>
      <c r="ED82" s="327"/>
      <c r="EE82" s="327"/>
      <c r="EF82" s="327"/>
      <c r="EG82" s="443" t="s">
        <v>38</v>
      </c>
      <c r="EH82" s="443"/>
      <c r="EI82" s="443"/>
      <c r="EJ82" s="443"/>
      <c r="EK82" s="443"/>
      <c r="EL82" s="443"/>
      <c r="EM82" s="443"/>
      <c r="EN82" s="443"/>
      <c r="EO82" s="443"/>
      <c r="EP82" s="443"/>
      <c r="EQ82" s="443"/>
      <c r="ER82" s="443"/>
      <c r="ES82" s="444"/>
    </row>
    <row r="83" spans="1:149" s="3" customFormat="1" ht="10.5" customHeight="1">
      <c r="A83" s="439" t="s">
        <v>139</v>
      </c>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0"/>
      <c r="AM83" s="420"/>
      <c r="AN83" s="420"/>
      <c r="AO83" s="420"/>
      <c r="AP83" s="420"/>
      <c r="AQ83" s="420"/>
      <c r="AR83" s="420"/>
      <c r="AS83" s="420"/>
      <c r="AT83" s="420"/>
      <c r="AU83" s="420"/>
      <c r="AV83" s="420"/>
      <c r="AW83" s="420"/>
      <c r="AX83" s="420"/>
      <c r="AY83" s="420"/>
      <c r="AZ83" s="420"/>
      <c r="BA83" s="420"/>
      <c r="BB83" s="420"/>
      <c r="BC83" s="420"/>
      <c r="BD83" s="420"/>
      <c r="BE83" s="420"/>
      <c r="BF83" s="420"/>
      <c r="BG83" s="420"/>
      <c r="BH83" s="420"/>
      <c r="BI83" s="420"/>
      <c r="BJ83" s="420"/>
      <c r="BK83" s="420"/>
      <c r="BL83" s="420"/>
      <c r="BM83" s="420"/>
      <c r="BN83" s="420"/>
      <c r="BO83" s="420"/>
      <c r="BP83" s="420"/>
      <c r="BQ83" s="420"/>
      <c r="BR83" s="420"/>
      <c r="BS83" s="420"/>
      <c r="BT83" s="420"/>
      <c r="BU83" s="420"/>
      <c r="BV83" s="420"/>
      <c r="BW83" s="420"/>
      <c r="BX83" s="318" t="s">
        <v>140</v>
      </c>
      <c r="BY83" s="318"/>
      <c r="BZ83" s="318"/>
      <c r="CA83" s="318"/>
      <c r="CB83" s="318"/>
      <c r="CC83" s="318"/>
      <c r="CD83" s="318"/>
      <c r="CE83" s="318"/>
      <c r="CF83" s="318" t="s">
        <v>529</v>
      </c>
      <c r="CG83" s="318"/>
      <c r="CH83" s="318"/>
      <c r="CI83" s="318"/>
      <c r="CJ83" s="318"/>
      <c r="CK83" s="318"/>
      <c r="CL83" s="318"/>
      <c r="CM83" s="318"/>
      <c r="CN83" s="318"/>
      <c r="CO83" s="318"/>
      <c r="CP83" s="318"/>
      <c r="CQ83" s="318"/>
      <c r="CR83" s="318"/>
      <c r="CS83" s="21"/>
      <c r="CT83" s="326"/>
      <c r="CU83" s="327"/>
      <c r="CV83" s="327"/>
      <c r="CW83" s="327"/>
      <c r="CX83" s="327"/>
      <c r="CY83" s="327"/>
      <c r="CZ83" s="327"/>
      <c r="DA83" s="327"/>
      <c r="DB83" s="327"/>
      <c r="DC83" s="327"/>
      <c r="DD83" s="327"/>
      <c r="DE83" s="327"/>
      <c r="DF83" s="327"/>
      <c r="DG83" s="326">
        <f>'Прилож.2-25'!CT64</f>
        <v>0</v>
      </c>
      <c r="DH83" s="327"/>
      <c r="DI83" s="327"/>
      <c r="DJ83" s="327"/>
      <c r="DK83" s="327"/>
      <c r="DL83" s="327"/>
      <c r="DM83" s="327"/>
      <c r="DN83" s="327"/>
      <c r="DO83" s="327"/>
      <c r="DP83" s="327"/>
      <c r="DQ83" s="327"/>
      <c r="DR83" s="327"/>
      <c r="DS83" s="327"/>
      <c r="DT83" s="326"/>
      <c r="DU83" s="327"/>
      <c r="DV83" s="327"/>
      <c r="DW83" s="327"/>
      <c r="DX83" s="327"/>
      <c r="DY83" s="327"/>
      <c r="DZ83" s="327"/>
      <c r="EA83" s="327"/>
      <c r="EB83" s="327"/>
      <c r="EC83" s="327"/>
      <c r="ED83" s="327"/>
      <c r="EE83" s="327"/>
      <c r="EF83" s="327"/>
      <c r="EG83" s="443" t="s">
        <v>38</v>
      </c>
      <c r="EH83" s="443"/>
      <c r="EI83" s="443"/>
      <c r="EJ83" s="443"/>
      <c r="EK83" s="443"/>
      <c r="EL83" s="443"/>
      <c r="EM83" s="443"/>
      <c r="EN83" s="443"/>
      <c r="EO83" s="443"/>
      <c r="EP83" s="443"/>
      <c r="EQ83" s="443"/>
      <c r="ER83" s="443"/>
      <c r="ES83" s="444"/>
    </row>
    <row r="84" spans="1:149" s="3" customFormat="1" ht="10.5" customHeight="1">
      <c r="A84" s="439" t="s">
        <v>142</v>
      </c>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c r="AN84" s="420"/>
      <c r="AO84" s="420"/>
      <c r="AP84" s="420"/>
      <c r="AQ84" s="420"/>
      <c r="AR84" s="420"/>
      <c r="AS84" s="420"/>
      <c r="AT84" s="420"/>
      <c r="AU84" s="420"/>
      <c r="AV84" s="420"/>
      <c r="AW84" s="420"/>
      <c r="AX84" s="420"/>
      <c r="AY84" s="420"/>
      <c r="AZ84" s="420"/>
      <c r="BA84" s="420"/>
      <c r="BB84" s="420"/>
      <c r="BC84" s="420"/>
      <c r="BD84" s="420"/>
      <c r="BE84" s="420"/>
      <c r="BF84" s="420"/>
      <c r="BG84" s="420"/>
      <c r="BH84" s="420"/>
      <c r="BI84" s="420"/>
      <c r="BJ84" s="420"/>
      <c r="BK84" s="420"/>
      <c r="BL84" s="420"/>
      <c r="BM84" s="420"/>
      <c r="BN84" s="420"/>
      <c r="BO84" s="420"/>
      <c r="BP84" s="420"/>
      <c r="BQ84" s="420"/>
      <c r="BR84" s="420"/>
      <c r="BS84" s="420"/>
      <c r="BT84" s="420"/>
      <c r="BU84" s="420"/>
      <c r="BV84" s="420"/>
      <c r="BW84" s="420"/>
      <c r="BX84" s="318" t="s">
        <v>141</v>
      </c>
      <c r="BY84" s="318"/>
      <c r="BZ84" s="318"/>
      <c r="CA84" s="318"/>
      <c r="CB84" s="318"/>
      <c r="CC84" s="318"/>
      <c r="CD84" s="318"/>
      <c r="CE84" s="318"/>
      <c r="CF84" s="318" t="s">
        <v>529</v>
      </c>
      <c r="CG84" s="318"/>
      <c r="CH84" s="318"/>
      <c r="CI84" s="318"/>
      <c r="CJ84" s="318"/>
      <c r="CK84" s="318"/>
      <c r="CL84" s="318"/>
      <c r="CM84" s="318"/>
      <c r="CN84" s="318"/>
      <c r="CO84" s="318"/>
      <c r="CP84" s="318"/>
      <c r="CQ84" s="318"/>
      <c r="CR84" s="318"/>
      <c r="CS84" s="21"/>
      <c r="CT84" s="326"/>
      <c r="CU84" s="327"/>
      <c r="CV84" s="327"/>
      <c r="CW84" s="327"/>
      <c r="CX84" s="327"/>
      <c r="CY84" s="327"/>
      <c r="CZ84" s="327"/>
      <c r="DA84" s="327"/>
      <c r="DB84" s="327"/>
      <c r="DC84" s="327"/>
      <c r="DD84" s="327"/>
      <c r="DE84" s="327"/>
      <c r="DF84" s="327"/>
      <c r="DG84" s="360">
        <f>'Прилож.2-25'!CT65</f>
        <v>0</v>
      </c>
      <c r="DH84" s="361"/>
      <c r="DI84" s="361"/>
      <c r="DJ84" s="361"/>
      <c r="DK84" s="361"/>
      <c r="DL84" s="361"/>
      <c r="DM84" s="361"/>
      <c r="DN84" s="361"/>
      <c r="DO84" s="361"/>
      <c r="DP84" s="361"/>
      <c r="DQ84" s="361"/>
      <c r="DR84" s="361"/>
      <c r="DS84" s="361"/>
      <c r="DT84" s="326"/>
      <c r="DU84" s="327"/>
      <c r="DV84" s="327"/>
      <c r="DW84" s="327"/>
      <c r="DX84" s="327"/>
      <c r="DY84" s="327"/>
      <c r="DZ84" s="327"/>
      <c r="EA84" s="327"/>
      <c r="EB84" s="327"/>
      <c r="EC84" s="327"/>
      <c r="ED84" s="327"/>
      <c r="EE84" s="327"/>
      <c r="EF84" s="327"/>
      <c r="EG84" s="443" t="s">
        <v>38</v>
      </c>
      <c r="EH84" s="443"/>
      <c r="EI84" s="443"/>
      <c r="EJ84" s="443"/>
      <c r="EK84" s="443"/>
      <c r="EL84" s="443"/>
      <c r="EM84" s="443"/>
      <c r="EN84" s="443"/>
      <c r="EO84" s="443"/>
      <c r="EP84" s="443"/>
      <c r="EQ84" s="443"/>
      <c r="ER84" s="443"/>
      <c r="ES84" s="444"/>
    </row>
    <row r="85" spans="1:149" s="3" customFormat="1" ht="15" customHeight="1">
      <c r="A85" s="456" t="s">
        <v>239</v>
      </c>
      <c r="B85" s="457"/>
      <c r="C85" s="457"/>
      <c r="D85" s="457"/>
      <c r="E85" s="457"/>
      <c r="F85" s="457"/>
      <c r="G85" s="457"/>
      <c r="H85" s="457"/>
      <c r="I85" s="457"/>
      <c r="J85" s="457"/>
      <c r="K85" s="457"/>
      <c r="L85" s="457"/>
      <c r="M85" s="457"/>
      <c r="N85" s="457"/>
      <c r="O85" s="457"/>
      <c r="P85" s="457"/>
      <c r="Q85" s="457"/>
      <c r="R85" s="457"/>
      <c r="S85" s="457"/>
      <c r="T85" s="457"/>
      <c r="U85" s="457"/>
      <c r="V85" s="457"/>
      <c r="W85" s="457"/>
      <c r="X85" s="457"/>
      <c r="Y85" s="457"/>
      <c r="Z85" s="457"/>
      <c r="AA85" s="457"/>
      <c r="AB85" s="457"/>
      <c r="AC85" s="457"/>
      <c r="AD85" s="457"/>
      <c r="AE85" s="457"/>
      <c r="AF85" s="457"/>
      <c r="AG85" s="457"/>
      <c r="AH85" s="457"/>
      <c r="AI85" s="457"/>
      <c r="AJ85" s="457"/>
      <c r="AK85" s="457"/>
      <c r="AL85" s="457"/>
      <c r="AM85" s="457"/>
      <c r="AN85" s="457"/>
      <c r="AO85" s="457"/>
      <c r="AP85" s="457"/>
      <c r="AQ85" s="457"/>
      <c r="AR85" s="457"/>
      <c r="AS85" s="457"/>
      <c r="AT85" s="457"/>
      <c r="AU85" s="457"/>
      <c r="AV85" s="457"/>
      <c r="AW85" s="457"/>
      <c r="AX85" s="457"/>
      <c r="AY85" s="457"/>
      <c r="AZ85" s="457"/>
      <c r="BA85" s="457"/>
      <c r="BB85" s="457"/>
      <c r="BC85" s="457"/>
      <c r="BD85" s="457"/>
      <c r="BE85" s="457"/>
      <c r="BF85" s="457"/>
      <c r="BG85" s="457"/>
      <c r="BH85" s="457"/>
      <c r="BI85" s="457"/>
      <c r="BJ85" s="457"/>
      <c r="BK85" s="457"/>
      <c r="BL85" s="457"/>
      <c r="BM85" s="457"/>
      <c r="BN85" s="457"/>
      <c r="BO85" s="457"/>
      <c r="BP85" s="457"/>
      <c r="BQ85" s="457"/>
      <c r="BR85" s="457"/>
      <c r="BS85" s="457"/>
      <c r="BT85" s="457"/>
      <c r="BU85" s="457"/>
      <c r="BV85" s="457"/>
      <c r="BW85" s="457"/>
      <c r="BX85" s="458" t="s">
        <v>144</v>
      </c>
      <c r="BY85" s="458"/>
      <c r="BZ85" s="458"/>
      <c r="CA85" s="458"/>
      <c r="CB85" s="458"/>
      <c r="CC85" s="458"/>
      <c r="CD85" s="458"/>
      <c r="CE85" s="458"/>
      <c r="CF85" s="458" t="s">
        <v>38</v>
      </c>
      <c r="CG85" s="458"/>
      <c r="CH85" s="458"/>
      <c r="CI85" s="458"/>
      <c r="CJ85" s="458"/>
      <c r="CK85" s="458"/>
      <c r="CL85" s="458"/>
      <c r="CM85" s="458"/>
      <c r="CN85" s="458"/>
      <c r="CO85" s="458"/>
      <c r="CP85" s="458"/>
      <c r="CQ85" s="458"/>
      <c r="CR85" s="458"/>
      <c r="CS85" s="21"/>
      <c r="CT85" s="326">
        <f>'Прилож.2'!CT66</f>
        <v>66351.22</v>
      </c>
      <c r="CU85" s="327"/>
      <c r="CV85" s="327"/>
      <c r="CW85" s="327"/>
      <c r="CX85" s="327"/>
      <c r="CY85" s="327"/>
      <c r="CZ85" s="327"/>
      <c r="DA85" s="327"/>
      <c r="DB85" s="327"/>
      <c r="DC85" s="327"/>
      <c r="DD85" s="327"/>
      <c r="DE85" s="327"/>
      <c r="DF85" s="327"/>
      <c r="DG85" s="326">
        <f>'Прилож.2-25'!CT66</f>
        <v>0</v>
      </c>
      <c r="DH85" s="327"/>
      <c r="DI85" s="327"/>
      <c r="DJ85" s="327"/>
      <c r="DK85" s="327"/>
      <c r="DL85" s="327"/>
      <c r="DM85" s="327"/>
      <c r="DN85" s="327"/>
      <c r="DO85" s="327"/>
      <c r="DP85" s="327"/>
      <c r="DQ85" s="327"/>
      <c r="DR85" s="327"/>
      <c r="DS85" s="327"/>
      <c r="DT85" s="326"/>
      <c r="DU85" s="327"/>
      <c r="DV85" s="327"/>
      <c r="DW85" s="327"/>
      <c r="DX85" s="327"/>
      <c r="DY85" s="327"/>
      <c r="DZ85" s="327"/>
      <c r="EA85" s="327"/>
      <c r="EB85" s="327"/>
      <c r="EC85" s="327"/>
      <c r="ED85" s="327"/>
      <c r="EE85" s="327"/>
      <c r="EF85" s="327"/>
      <c r="EG85" s="443" t="s">
        <v>38</v>
      </c>
      <c r="EH85" s="443"/>
      <c r="EI85" s="443"/>
      <c r="EJ85" s="443"/>
      <c r="EK85" s="443"/>
      <c r="EL85" s="443"/>
      <c r="EM85" s="443"/>
      <c r="EN85" s="443"/>
      <c r="EO85" s="443"/>
      <c r="EP85" s="443"/>
      <c r="EQ85" s="443"/>
      <c r="ER85" s="443"/>
      <c r="ES85" s="444"/>
    </row>
    <row r="86" spans="1:149" s="3" customFormat="1" ht="21.75" customHeight="1" thickBot="1">
      <c r="A86" s="459" t="s">
        <v>145</v>
      </c>
      <c r="B86" s="460"/>
      <c r="C86" s="460"/>
      <c r="D86" s="460"/>
      <c r="E86" s="460"/>
      <c r="F86" s="460"/>
      <c r="G86" s="460"/>
      <c r="H86" s="460"/>
      <c r="I86" s="460"/>
      <c r="J86" s="460"/>
      <c r="K86" s="460"/>
      <c r="L86" s="460"/>
      <c r="M86" s="460"/>
      <c r="N86" s="460"/>
      <c r="O86" s="460"/>
      <c r="P86" s="460"/>
      <c r="Q86" s="460"/>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460"/>
      <c r="BA86" s="460"/>
      <c r="BB86" s="460"/>
      <c r="BC86" s="460"/>
      <c r="BD86" s="460"/>
      <c r="BE86" s="460"/>
      <c r="BF86" s="460"/>
      <c r="BG86" s="460"/>
      <c r="BH86" s="460"/>
      <c r="BI86" s="460"/>
      <c r="BJ86" s="460"/>
      <c r="BK86" s="460"/>
      <c r="BL86" s="460"/>
      <c r="BM86" s="460"/>
      <c r="BN86" s="460"/>
      <c r="BO86" s="460"/>
      <c r="BP86" s="460"/>
      <c r="BQ86" s="460"/>
      <c r="BR86" s="460"/>
      <c r="BS86" s="460"/>
      <c r="BT86" s="460"/>
      <c r="BU86" s="460"/>
      <c r="BV86" s="460"/>
      <c r="BW86" s="460"/>
      <c r="BX86" s="397" t="s">
        <v>146</v>
      </c>
      <c r="BY86" s="397"/>
      <c r="BZ86" s="397"/>
      <c r="CA86" s="397"/>
      <c r="CB86" s="397"/>
      <c r="CC86" s="397"/>
      <c r="CD86" s="397"/>
      <c r="CE86" s="397"/>
      <c r="CF86" s="397" t="s">
        <v>147</v>
      </c>
      <c r="CG86" s="397"/>
      <c r="CH86" s="397"/>
      <c r="CI86" s="397"/>
      <c r="CJ86" s="397"/>
      <c r="CK86" s="397"/>
      <c r="CL86" s="397"/>
      <c r="CM86" s="397"/>
      <c r="CN86" s="397"/>
      <c r="CO86" s="397"/>
      <c r="CP86" s="397"/>
      <c r="CQ86" s="397"/>
      <c r="CR86" s="397"/>
      <c r="CS86" s="31"/>
      <c r="CT86" s="404">
        <f>'Прилож.2'!CT67</f>
        <v>20551.22</v>
      </c>
      <c r="CU86" s="405"/>
      <c r="CV86" s="405"/>
      <c r="CW86" s="405"/>
      <c r="CX86" s="405"/>
      <c r="CY86" s="405"/>
      <c r="CZ86" s="405"/>
      <c r="DA86" s="405"/>
      <c r="DB86" s="405"/>
      <c r="DC86" s="405"/>
      <c r="DD86" s="405"/>
      <c r="DE86" s="405"/>
      <c r="DF86" s="405"/>
      <c r="DG86" s="404">
        <f>'Прилож.2-25'!CT67</f>
        <v>0</v>
      </c>
      <c r="DH86" s="405"/>
      <c r="DI86" s="405"/>
      <c r="DJ86" s="405"/>
      <c r="DK86" s="405"/>
      <c r="DL86" s="405"/>
      <c r="DM86" s="405"/>
      <c r="DN86" s="405"/>
      <c r="DO86" s="405"/>
      <c r="DP86" s="405"/>
      <c r="DQ86" s="405"/>
      <c r="DR86" s="405"/>
      <c r="DS86" s="405"/>
      <c r="DT86" s="404"/>
      <c r="DU86" s="405"/>
      <c r="DV86" s="405"/>
      <c r="DW86" s="405"/>
      <c r="DX86" s="405"/>
      <c r="DY86" s="405"/>
      <c r="DZ86" s="405"/>
      <c r="EA86" s="405"/>
      <c r="EB86" s="405"/>
      <c r="EC86" s="405"/>
      <c r="ED86" s="405"/>
      <c r="EE86" s="405"/>
      <c r="EF86" s="405"/>
      <c r="EG86" s="427" t="s">
        <v>38</v>
      </c>
      <c r="EH86" s="427"/>
      <c r="EI86" s="427"/>
      <c r="EJ86" s="427"/>
      <c r="EK86" s="427"/>
      <c r="EL86" s="427"/>
      <c r="EM86" s="427"/>
      <c r="EN86" s="427"/>
      <c r="EO86" s="427"/>
      <c r="EP86" s="427"/>
      <c r="EQ86" s="427"/>
      <c r="ER86" s="427"/>
      <c r="ES86" s="428"/>
    </row>
    <row r="87" spans="1:149" s="3" customFormat="1" ht="30" customHeight="1" hidden="1" thickBot="1">
      <c r="A87" s="472"/>
      <c r="B87" s="473"/>
      <c r="C87" s="473"/>
      <c r="D87" s="473"/>
      <c r="E87" s="473"/>
      <c r="F87" s="473"/>
      <c r="G87" s="473"/>
      <c r="H87" s="473"/>
      <c r="I87" s="473"/>
      <c r="J87" s="473"/>
      <c r="K87" s="473"/>
      <c r="L87" s="473"/>
      <c r="M87" s="473"/>
      <c r="N87" s="473"/>
      <c r="O87" s="473"/>
      <c r="P87" s="473"/>
      <c r="Q87" s="473"/>
      <c r="R87" s="473"/>
      <c r="S87" s="473"/>
      <c r="T87" s="473"/>
      <c r="U87" s="473"/>
      <c r="V87" s="473"/>
      <c r="W87" s="473"/>
      <c r="X87" s="473"/>
      <c r="Y87" s="473"/>
      <c r="Z87" s="473"/>
      <c r="AA87" s="473"/>
      <c r="AB87" s="473"/>
      <c r="AC87" s="473"/>
      <c r="AD87" s="473"/>
      <c r="AE87" s="473"/>
      <c r="AF87" s="473"/>
      <c r="AG87" s="473"/>
      <c r="AH87" s="473"/>
      <c r="AI87" s="473"/>
      <c r="AJ87" s="473"/>
      <c r="AK87" s="473"/>
      <c r="AL87" s="473"/>
      <c r="AM87" s="473"/>
      <c r="AN87" s="473"/>
      <c r="AO87" s="473"/>
      <c r="AP87" s="473"/>
      <c r="AQ87" s="473"/>
      <c r="AR87" s="473"/>
      <c r="AS87" s="473"/>
      <c r="AT87" s="473"/>
      <c r="AU87" s="473"/>
      <c r="AV87" s="473"/>
      <c r="AW87" s="473"/>
      <c r="AX87" s="473"/>
      <c r="AY87" s="473"/>
      <c r="AZ87" s="473"/>
      <c r="BA87" s="473"/>
      <c r="BB87" s="473"/>
      <c r="BC87" s="473"/>
      <c r="BD87" s="473"/>
      <c r="BE87" s="473"/>
      <c r="BF87" s="473"/>
      <c r="BG87" s="473"/>
      <c r="BH87" s="473"/>
      <c r="BI87" s="473"/>
      <c r="BJ87" s="473"/>
      <c r="BK87" s="473"/>
      <c r="BL87" s="473"/>
      <c r="BM87" s="473"/>
      <c r="BN87" s="473"/>
      <c r="BO87" s="473"/>
      <c r="BP87" s="473"/>
      <c r="BQ87" s="473"/>
      <c r="BR87" s="473"/>
      <c r="BS87" s="473"/>
      <c r="BT87" s="473"/>
      <c r="BU87" s="473"/>
      <c r="BV87" s="473"/>
      <c r="BW87" s="474"/>
      <c r="BX87" s="461"/>
      <c r="BY87" s="462"/>
      <c r="BZ87" s="462"/>
      <c r="CA87" s="462"/>
      <c r="CB87" s="462"/>
      <c r="CC87" s="462"/>
      <c r="CD87" s="462"/>
      <c r="CE87" s="463"/>
      <c r="CF87" s="464"/>
      <c r="CG87" s="462"/>
      <c r="CH87" s="462"/>
      <c r="CI87" s="462"/>
      <c r="CJ87" s="462"/>
      <c r="CK87" s="462"/>
      <c r="CL87" s="462"/>
      <c r="CM87" s="462"/>
      <c r="CN87" s="462"/>
      <c r="CO87" s="462"/>
      <c r="CP87" s="462"/>
      <c r="CQ87" s="462"/>
      <c r="CR87" s="463"/>
      <c r="CS87" s="22"/>
      <c r="CT87" s="466"/>
      <c r="CU87" s="467"/>
      <c r="CV87" s="467"/>
      <c r="CW87" s="467"/>
      <c r="CX87" s="467"/>
      <c r="CY87" s="467"/>
      <c r="CZ87" s="467"/>
      <c r="DA87" s="467"/>
      <c r="DB87" s="467"/>
      <c r="DC87" s="467"/>
      <c r="DD87" s="467"/>
      <c r="DE87" s="467"/>
      <c r="DF87" s="468"/>
      <c r="DG87" s="466"/>
      <c r="DH87" s="467"/>
      <c r="DI87" s="467"/>
      <c r="DJ87" s="467"/>
      <c r="DK87" s="467"/>
      <c r="DL87" s="467"/>
      <c r="DM87" s="467"/>
      <c r="DN87" s="467"/>
      <c r="DO87" s="467"/>
      <c r="DP87" s="467"/>
      <c r="DQ87" s="467"/>
      <c r="DR87" s="467"/>
      <c r="DS87" s="468"/>
      <c r="DT87" s="466"/>
      <c r="DU87" s="467"/>
      <c r="DV87" s="467"/>
      <c r="DW87" s="467"/>
      <c r="DX87" s="467"/>
      <c r="DY87" s="467"/>
      <c r="DZ87" s="467"/>
      <c r="EA87" s="467"/>
      <c r="EB87" s="467"/>
      <c r="EC87" s="467"/>
      <c r="ED87" s="467"/>
      <c r="EE87" s="467"/>
      <c r="EF87" s="468"/>
      <c r="EG87" s="469"/>
      <c r="EH87" s="470"/>
      <c r="EI87" s="470"/>
      <c r="EJ87" s="470"/>
      <c r="EK87" s="470"/>
      <c r="EL87" s="470"/>
      <c r="EM87" s="470"/>
      <c r="EN87" s="470"/>
      <c r="EO87" s="470"/>
      <c r="EP87" s="470"/>
      <c r="EQ87" s="470"/>
      <c r="ER87" s="470"/>
      <c r="ES87" s="471"/>
    </row>
    <row r="88" spans="1:149" s="3" customFormat="1" ht="19.5" customHeight="1" hidden="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row>
    <row r="89" s="3" customFormat="1" ht="30" customHeight="1" hidden="1">
      <c r="A89" s="17" t="s">
        <v>203</v>
      </c>
    </row>
    <row r="90" s="3" customFormat="1" ht="11.25" customHeight="1" hidden="1">
      <c r="A90" s="17" t="s">
        <v>204</v>
      </c>
    </row>
    <row r="91" s="3" customFormat="1" ht="11.25" customHeight="1" hidden="1">
      <c r="A91" s="17" t="s">
        <v>205</v>
      </c>
    </row>
    <row r="92" s="3" customFormat="1" ht="30" customHeight="1" hidden="1">
      <c r="A92" s="17" t="s">
        <v>206</v>
      </c>
    </row>
    <row r="93" spans="1:149" ht="3" customHeight="1" hidden="1">
      <c r="A93" s="17" t="s">
        <v>207</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row>
    <row r="94" spans="1:149" ht="11.25" hidden="1">
      <c r="A94" s="17" t="s">
        <v>208</v>
      </c>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row>
    <row r="95" spans="1:149" ht="11.25" hidden="1">
      <c r="A95" s="465" t="s">
        <v>209</v>
      </c>
      <c r="B95" s="465"/>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5"/>
      <c r="AB95" s="465"/>
      <c r="AC95" s="465"/>
      <c r="AD95" s="465"/>
      <c r="AE95" s="465"/>
      <c r="AF95" s="465"/>
      <c r="AG95" s="465"/>
      <c r="AH95" s="465"/>
      <c r="AI95" s="465"/>
      <c r="AJ95" s="465"/>
      <c r="AK95" s="465"/>
      <c r="AL95" s="465"/>
      <c r="AM95" s="465"/>
      <c r="AN95" s="465"/>
      <c r="AO95" s="465"/>
      <c r="AP95" s="465"/>
      <c r="AQ95" s="465"/>
      <c r="AR95" s="465"/>
      <c r="AS95" s="465"/>
      <c r="AT95" s="465"/>
      <c r="AU95" s="465"/>
      <c r="AV95" s="465"/>
      <c r="AW95" s="465"/>
      <c r="AX95" s="465"/>
      <c r="AY95" s="465"/>
      <c r="AZ95" s="465"/>
      <c r="BA95" s="465"/>
      <c r="BB95" s="465"/>
      <c r="BC95" s="465"/>
      <c r="BD95" s="465"/>
      <c r="BE95" s="465"/>
      <c r="BF95" s="465"/>
      <c r="BG95" s="465"/>
      <c r="BH95" s="465"/>
      <c r="BI95" s="465"/>
      <c r="BJ95" s="465"/>
      <c r="BK95" s="465"/>
      <c r="BL95" s="465"/>
      <c r="BM95" s="465"/>
      <c r="BN95" s="465"/>
      <c r="BO95" s="465"/>
      <c r="BP95" s="465"/>
      <c r="BQ95" s="465"/>
      <c r="BR95" s="465"/>
      <c r="BS95" s="465"/>
      <c r="BT95" s="465"/>
      <c r="BU95" s="465"/>
      <c r="BV95" s="465"/>
      <c r="BW95" s="465"/>
      <c r="BX95" s="465"/>
      <c r="BY95" s="465"/>
      <c r="BZ95" s="465"/>
      <c r="CA95" s="465"/>
      <c r="CB95" s="465"/>
      <c r="CC95" s="465"/>
      <c r="CD95" s="465"/>
      <c r="CE95" s="465"/>
      <c r="CF95" s="465"/>
      <c r="CG95" s="465"/>
      <c r="CH95" s="465"/>
      <c r="CI95" s="465"/>
      <c r="CJ95" s="465"/>
      <c r="CK95" s="465"/>
      <c r="CL95" s="465"/>
      <c r="CM95" s="465"/>
      <c r="CN95" s="465"/>
      <c r="CO95" s="465"/>
      <c r="CP95" s="465"/>
      <c r="CQ95" s="465"/>
      <c r="CR95" s="465"/>
      <c r="CS95" s="465"/>
      <c r="CT95" s="465"/>
      <c r="CU95" s="465"/>
      <c r="CV95" s="465"/>
      <c r="CW95" s="465"/>
      <c r="CX95" s="465"/>
      <c r="CY95" s="465"/>
      <c r="CZ95" s="465"/>
      <c r="DA95" s="465"/>
      <c r="DB95" s="465"/>
      <c r="DC95" s="465"/>
      <c r="DD95" s="465"/>
      <c r="DE95" s="465"/>
      <c r="DF95" s="465"/>
      <c r="DG95" s="465"/>
      <c r="DH95" s="465"/>
      <c r="DI95" s="465"/>
      <c r="DJ95" s="465"/>
      <c r="DK95" s="465"/>
      <c r="DL95" s="465"/>
      <c r="DM95" s="465"/>
      <c r="DN95" s="465"/>
      <c r="DO95" s="465"/>
      <c r="DP95" s="465"/>
      <c r="DQ95" s="465"/>
      <c r="DR95" s="465"/>
      <c r="DS95" s="465"/>
      <c r="DT95" s="465"/>
      <c r="DU95" s="465"/>
      <c r="DV95" s="465"/>
      <c r="DW95" s="465"/>
      <c r="DX95" s="465"/>
      <c r="DY95" s="465"/>
      <c r="DZ95" s="465"/>
      <c r="EA95" s="465"/>
      <c r="EB95" s="465"/>
      <c r="EC95" s="465"/>
      <c r="ED95" s="465"/>
      <c r="EE95" s="465"/>
      <c r="EF95" s="465"/>
      <c r="EG95" s="465"/>
      <c r="EH95" s="465"/>
      <c r="EI95" s="465"/>
      <c r="EJ95" s="465"/>
      <c r="EK95" s="465"/>
      <c r="EL95" s="465"/>
      <c r="EM95" s="465"/>
      <c r="EN95" s="465"/>
      <c r="EO95" s="465"/>
      <c r="EP95" s="465"/>
      <c r="EQ95" s="465"/>
      <c r="ER95" s="465"/>
      <c r="ES95" s="465"/>
    </row>
    <row r="96" spans="1:149" ht="11.25" hidden="1">
      <c r="A96" s="17" t="s">
        <v>210</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row>
    <row r="97" spans="1:149" ht="11.25" hidden="1">
      <c r="A97" s="465" t="s">
        <v>211</v>
      </c>
      <c r="B97" s="465"/>
      <c r="C97" s="465"/>
      <c r="D97" s="465"/>
      <c r="E97" s="465"/>
      <c r="F97" s="465"/>
      <c r="G97" s="465"/>
      <c r="H97" s="465"/>
      <c r="I97" s="465"/>
      <c r="J97" s="465"/>
      <c r="K97" s="465"/>
      <c r="L97" s="465"/>
      <c r="M97" s="465"/>
      <c r="N97" s="465"/>
      <c r="O97" s="465"/>
      <c r="P97" s="465"/>
      <c r="Q97" s="465"/>
      <c r="R97" s="465"/>
      <c r="S97" s="465"/>
      <c r="T97" s="465"/>
      <c r="U97" s="465"/>
      <c r="V97" s="465"/>
      <c r="W97" s="465"/>
      <c r="X97" s="465"/>
      <c r="Y97" s="465"/>
      <c r="Z97" s="465"/>
      <c r="AA97" s="465"/>
      <c r="AB97" s="465"/>
      <c r="AC97" s="465"/>
      <c r="AD97" s="465"/>
      <c r="AE97" s="465"/>
      <c r="AF97" s="465"/>
      <c r="AG97" s="465"/>
      <c r="AH97" s="465"/>
      <c r="AI97" s="465"/>
      <c r="AJ97" s="465"/>
      <c r="AK97" s="465"/>
      <c r="AL97" s="465"/>
      <c r="AM97" s="465"/>
      <c r="AN97" s="465"/>
      <c r="AO97" s="465"/>
      <c r="AP97" s="465"/>
      <c r="AQ97" s="465"/>
      <c r="AR97" s="465"/>
      <c r="AS97" s="465"/>
      <c r="AT97" s="465"/>
      <c r="AU97" s="465"/>
      <c r="AV97" s="465"/>
      <c r="AW97" s="465"/>
      <c r="AX97" s="465"/>
      <c r="AY97" s="465"/>
      <c r="AZ97" s="465"/>
      <c r="BA97" s="465"/>
      <c r="BB97" s="465"/>
      <c r="BC97" s="465"/>
      <c r="BD97" s="465"/>
      <c r="BE97" s="465"/>
      <c r="BF97" s="465"/>
      <c r="BG97" s="465"/>
      <c r="BH97" s="465"/>
      <c r="BI97" s="465"/>
      <c r="BJ97" s="465"/>
      <c r="BK97" s="465"/>
      <c r="BL97" s="465"/>
      <c r="BM97" s="465"/>
      <c r="BN97" s="465"/>
      <c r="BO97" s="465"/>
      <c r="BP97" s="465"/>
      <c r="BQ97" s="465"/>
      <c r="BR97" s="465"/>
      <c r="BS97" s="465"/>
      <c r="BT97" s="465"/>
      <c r="BU97" s="465"/>
      <c r="BV97" s="465"/>
      <c r="BW97" s="465"/>
      <c r="BX97" s="465"/>
      <c r="BY97" s="465"/>
      <c r="BZ97" s="465"/>
      <c r="CA97" s="465"/>
      <c r="CB97" s="465"/>
      <c r="CC97" s="465"/>
      <c r="CD97" s="465"/>
      <c r="CE97" s="465"/>
      <c r="CF97" s="465"/>
      <c r="CG97" s="465"/>
      <c r="CH97" s="465"/>
      <c r="CI97" s="465"/>
      <c r="CJ97" s="465"/>
      <c r="CK97" s="465"/>
      <c r="CL97" s="465"/>
      <c r="CM97" s="465"/>
      <c r="CN97" s="465"/>
      <c r="CO97" s="465"/>
      <c r="CP97" s="465"/>
      <c r="CQ97" s="465"/>
      <c r="CR97" s="465"/>
      <c r="CS97" s="465"/>
      <c r="CT97" s="465"/>
      <c r="CU97" s="465"/>
      <c r="CV97" s="465"/>
      <c r="CW97" s="465"/>
      <c r="CX97" s="465"/>
      <c r="CY97" s="465"/>
      <c r="CZ97" s="465"/>
      <c r="DA97" s="465"/>
      <c r="DB97" s="465"/>
      <c r="DC97" s="465"/>
      <c r="DD97" s="465"/>
      <c r="DE97" s="465"/>
      <c r="DF97" s="465"/>
      <c r="DG97" s="465"/>
      <c r="DH97" s="465"/>
      <c r="DI97" s="465"/>
      <c r="DJ97" s="465"/>
      <c r="DK97" s="465"/>
      <c r="DL97" s="465"/>
      <c r="DM97" s="465"/>
      <c r="DN97" s="465"/>
      <c r="DO97" s="465"/>
      <c r="DP97" s="465"/>
      <c r="DQ97" s="465"/>
      <c r="DR97" s="465"/>
      <c r="DS97" s="465"/>
      <c r="DT97" s="465"/>
      <c r="DU97" s="465"/>
      <c r="DV97" s="465"/>
      <c r="DW97" s="465"/>
      <c r="DX97" s="465"/>
      <c r="DY97" s="465"/>
      <c r="DZ97" s="465"/>
      <c r="EA97" s="465"/>
      <c r="EB97" s="465"/>
      <c r="EC97" s="465"/>
      <c r="ED97" s="465"/>
      <c r="EE97" s="465"/>
      <c r="EF97" s="465"/>
      <c r="EG97" s="465"/>
      <c r="EH97" s="465"/>
      <c r="EI97" s="465"/>
      <c r="EJ97" s="465"/>
      <c r="EK97" s="465"/>
      <c r="EL97" s="465"/>
      <c r="EM97" s="465"/>
      <c r="EN97" s="465"/>
      <c r="EO97" s="465"/>
      <c r="EP97" s="465"/>
      <c r="EQ97" s="465"/>
      <c r="ER97" s="465"/>
      <c r="ES97" s="465"/>
    </row>
    <row r="98" spans="1:149" ht="11.25" hidden="1">
      <c r="A98" s="465" t="s">
        <v>212</v>
      </c>
      <c r="B98" s="465"/>
      <c r="C98" s="465"/>
      <c r="D98" s="465"/>
      <c r="E98" s="465"/>
      <c r="F98" s="465"/>
      <c r="G98" s="465"/>
      <c r="H98" s="465"/>
      <c r="I98" s="465"/>
      <c r="J98" s="465"/>
      <c r="K98" s="465"/>
      <c r="L98" s="465"/>
      <c r="M98" s="465"/>
      <c r="N98" s="465"/>
      <c r="O98" s="465"/>
      <c r="P98" s="465"/>
      <c r="Q98" s="465"/>
      <c r="R98" s="465"/>
      <c r="S98" s="465"/>
      <c r="T98" s="465"/>
      <c r="U98" s="465"/>
      <c r="V98" s="465"/>
      <c r="W98" s="465"/>
      <c r="X98" s="465"/>
      <c r="Y98" s="465"/>
      <c r="Z98" s="465"/>
      <c r="AA98" s="465"/>
      <c r="AB98" s="465"/>
      <c r="AC98" s="465"/>
      <c r="AD98" s="465"/>
      <c r="AE98" s="465"/>
      <c r="AF98" s="465"/>
      <c r="AG98" s="465"/>
      <c r="AH98" s="465"/>
      <c r="AI98" s="465"/>
      <c r="AJ98" s="465"/>
      <c r="AK98" s="465"/>
      <c r="AL98" s="465"/>
      <c r="AM98" s="465"/>
      <c r="AN98" s="465"/>
      <c r="AO98" s="465"/>
      <c r="AP98" s="465"/>
      <c r="AQ98" s="465"/>
      <c r="AR98" s="465"/>
      <c r="AS98" s="465"/>
      <c r="AT98" s="465"/>
      <c r="AU98" s="465"/>
      <c r="AV98" s="465"/>
      <c r="AW98" s="465"/>
      <c r="AX98" s="465"/>
      <c r="AY98" s="465"/>
      <c r="AZ98" s="465"/>
      <c r="BA98" s="465"/>
      <c r="BB98" s="465"/>
      <c r="BC98" s="465"/>
      <c r="BD98" s="465"/>
      <c r="BE98" s="465"/>
      <c r="BF98" s="465"/>
      <c r="BG98" s="465"/>
      <c r="BH98" s="465"/>
      <c r="BI98" s="465"/>
      <c r="BJ98" s="465"/>
      <c r="BK98" s="465"/>
      <c r="BL98" s="465"/>
      <c r="BM98" s="465"/>
      <c r="BN98" s="465"/>
      <c r="BO98" s="465"/>
      <c r="BP98" s="465"/>
      <c r="BQ98" s="465"/>
      <c r="BR98" s="465"/>
      <c r="BS98" s="465"/>
      <c r="BT98" s="465"/>
      <c r="BU98" s="465"/>
      <c r="BV98" s="465"/>
      <c r="BW98" s="465"/>
      <c r="BX98" s="465"/>
      <c r="BY98" s="465"/>
      <c r="BZ98" s="465"/>
      <c r="CA98" s="465"/>
      <c r="CB98" s="465"/>
      <c r="CC98" s="465"/>
      <c r="CD98" s="465"/>
      <c r="CE98" s="465"/>
      <c r="CF98" s="465"/>
      <c r="CG98" s="465"/>
      <c r="CH98" s="465"/>
      <c r="CI98" s="465"/>
      <c r="CJ98" s="465"/>
      <c r="CK98" s="465"/>
      <c r="CL98" s="465"/>
      <c r="CM98" s="465"/>
      <c r="CN98" s="465"/>
      <c r="CO98" s="465"/>
      <c r="CP98" s="465"/>
      <c r="CQ98" s="465"/>
      <c r="CR98" s="465"/>
      <c r="CS98" s="465"/>
      <c r="CT98" s="465"/>
      <c r="CU98" s="465"/>
      <c r="CV98" s="465"/>
      <c r="CW98" s="465"/>
      <c r="CX98" s="465"/>
      <c r="CY98" s="465"/>
      <c r="CZ98" s="465"/>
      <c r="DA98" s="465"/>
      <c r="DB98" s="465"/>
      <c r="DC98" s="465"/>
      <c r="DD98" s="465"/>
      <c r="DE98" s="465"/>
      <c r="DF98" s="465"/>
      <c r="DG98" s="465"/>
      <c r="DH98" s="465"/>
      <c r="DI98" s="465"/>
      <c r="DJ98" s="465"/>
      <c r="DK98" s="465"/>
      <c r="DL98" s="465"/>
      <c r="DM98" s="465"/>
      <c r="DN98" s="465"/>
      <c r="DO98" s="465"/>
      <c r="DP98" s="465"/>
      <c r="DQ98" s="465"/>
      <c r="DR98" s="465"/>
      <c r="DS98" s="465"/>
      <c r="DT98" s="465"/>
      <c r="DU98" s="465"/>
      <c r="DV98" s="465"/>
      <c r="DW98" s="465"/>
      <c r="DX98" s="465"/>
      <c r="DY98" s="465"/>
      <c r="DZ98" s="465"/>
      <c r="EA98" s="465"/>
      <c r="EB98" s="465"/>
      <c r="EC98" s="465"/>
      <c r="ED98" s="465"/>
      <c r="EE98" s="465"/>
      <c r="EF98" s="465"/>
      <c r="EG98" s="465"/>
      <c r="EH98" s="465"/>
      <c r="EI98" s="465"/>
      <c r="EJ98" s="465"/>
      <c r="EK98" s="465"/>
      <c r="EL98" s="465"/>
      <c r="EM98" s="465"/>
      <c r="EN98" s="465"/>
      <c r="EO98" s="465"/>
      <c r="EP98" s="465"/>
      <c r="EQ98" s="465"/>
      <c r="ER98" s="465"/>
      <c r="ES98" s="465"/>
    </row>
    <row r="99" spans="1:149" ht="11.25" hidden="1">
      <c r="A99" s="465" t="s">
        <v>213</v>
      </c>
      <c r="B99" s="465"/>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465"/>
      <c r="AX99" s="465"/>
      <c r="AY99" s="465"/>
      <c r="AZ99" s="465"/>
      <c r="BA99" s="465"/>
      <c r="BB99" s="465"/>
      <c r="BC99" s="465"/>
      <c r="BD99" s="465"/>
      <c r="BE99" s="465"/>
      <c r="BF99" s="465"/>
      <c r="BG99" s="465"/>
      <c r="BH99" s="465"/>
      <c r="BI99" s="465"/>
      <c r="BJ99" s="465"/>
      <c r="BK99" s="465"/>
      <c r="BL99" s="465"/>
      <c r="BM99" s="465"/>
      <c r="BN99" s="465"/>
      <c r="BO99" s="465"/>
      <c r="BP99" s="465"/>
      <c r="BQ99" s="465"/>
      <c r="BR99" s="465"/>
      <c r="BS99" s="465"/>
      <c r="BT99" s="465"/>
      <c r="BU99" s="465"/>
      <c r="BV99" s="465"/>
      <c r="BW99" s="465"/>
      <c r="BX99" s="465"/>
      <c r="BY99" s="465"/>
      <c r="BZ99" s="465"/>
      <c r="CA99" s="465"/>
      <c r="CB99" s="465"/>
      <c r="CC99" s="465"/>
      <c r="CD99" s="465"/>
      <c r="CE99" s="465"/>
      <c r="CF99" s="465"/>
      <c r="CG99" s="465"/>
      <c r="CH99" s="465"/>
      <c r="CI99" s="465"/>
      <c r="CJ99" s="465"/>
      <c r="CK99" s="465"/>
      <c r="CL99" s="465"/>
      <c r="CM99" s="465"/>
      <c r="CN99" s="465"/>
      <c r="CO99" s="465"/>
      <c r="CP99" s="465"/>
      <c r="CQ99" s="465"/>
      <c r="CR99" s="465"/>
      <c r="CS99" s="465"/>
      <c r="CT99" s="465"/>
      <c r="CU99" s="465"/>
      <c r="CV99" s="465"/>
      <c r="CW99" s="465"/>
      <c r="CX99" s="465"/>
      <c r="CY99" s="465"/>
      <c r="CZ99" s="465"/>
      <c r="DA99" s="465"/>
      <c r="DB99" s="465"/>
      <c r="DC99" s="465"/>
      <c r="DD99" s="465"/>
      <c r="DE99" s="465"/>
      <c r="DF99" s="465"/>
      <c r="DG99" s="465"/>
      <c r="DH99" s="465"/>
      <c r="DI99" s="465"/>
      <c r="DJ99" s="465"/>
      <c r="DK99" s="465"/>
      <c r="DL99" s="465"/>
      <c r="DM99" s="465"/>
      <c r="DN99" s="465"/>
      <c r="DO99" s="465"/>
      <c r="DP99" s="465"/>
      <c r="DQ99" s="465"/>
      <c r="DR99" s="465"/>
      <c r="DS99" s="465"/>
      <c r="DT99" s="465"/>
      <c r="DU99" s="465"/>
      <c r="DV99" s="465"/>
      <c r="DW99" s="465"/>
      <c r="DX99" s="465"/>
      <c r="DY99" s="465"/>
      <c r="DZ99" s="465"/>
      <c r="EA99" s="465"/>
      <c r="EB99" s="465"/>
      <c r="EC99" s="465"/>
      <c r="ED99" s="465"/>
      <c r="EE99" s="465"/>
      <c r="EF99" s="465"/>
      <c r="EG99" s="465"/>
      <c r="EH99" s="465"/>
      <c r="EI99" s="465"/>
      <c r="EJ99" s="465"/>
      <c r="EK99" s="465"/>
      <c r="EL99" s="465"/>
      <c r="EM99" s="465"/>
      <c r="EN99" s="465"/>
      <c r="EO99" s="465"/>
      <c r="EP99" s="465"/>
      <c r="EQ99" s="465"/>
      <c r="ER99" s="465"/>
      <c r="ES99" s="465"/>
    </row>
    <row r="100" spans="1:149" ht="11.25" hidden="1">
      <c r="A100" s="17" t="s">
        <v>214</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row>
    <row r="101" spans="1:149" ht="11.25" hidden="1">
      <c r="A101" s="17" t="s">
        <v>215</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row>
    <row r="102" spans="1:149" ht="11.25" hidden="1">
      <c r="A102" s="465" t="s">
        <v>216</v>
      </c>
      <c r="B102" s="465"/>
      <c r="C102" s="465"/>
      <c r="D102" s="465"/>
      <c r="E102" s="465"/>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c r="BH102" s="465"/>
      <c r="BI102" s="465"/>
      <c r="BJ102" s="465"/>
      <c r="BK102" s="465"/>
      <c r="BL102" s="465"/>
      <c r="BM102" s="465"/>
      <c r="BN102" s="465"/>
      <c r="BO102" s="465"/>
      <c r="BP102" s="465"/>
      <c r="BQ102" s="465"/>
      <c r="BR102" s="465"/>
      <c r="BS102" s="465"/>
      <c r="BT102" s="465"/>
      <c r="BU102" s="465"/>
      <c r="BV102" s="465"/>
      <c r="BW102" s="465"/>
      <c r="BX102" s="465"/>
      <c r="BY102" s="465"/>
      <c r="BZ102" s="465"/>
      <c r="CA102" s="465"/>
      <c r="CB102" s="465"/>
      <c r="CC102" s="465"/>
      <c r="CD102" s="465"/>
      <c r="CE102" s="465"/>
      <c r="CF102" s="465"/>
      <c r="CG102" s="465"/>
      <c r="CH102" s="465"/>
      <c r="CI102" s="465"/>
      <c r="CJ102" s="465"/>
      <c r="CK102" s="465"/>
      <c r="CL102" s="465"/>
      <c r="CM102" s="465"/>
      <c r="CN102" s="465"/>
      <c r="CO102" s="465"/>
      <c r="CP102" s="465"/>
      <c r="CQ102" s="465"/>
      <c r="CR102" s="465"/>
      <c r="CS102" s="465"/>
      <c r="CT102" s="465"/>
      <c r="CU102" s="465"/>
      <c r="CV102" s="465"/>
      <c r="CW102" s="465"/>
      <c r="CX102" s="465"/>
      <c r="CY102" s="465"/>
      <c r="CZ102" s="465"/>
      <c r="DA102" s="465"/>
      <c r="DB102" s="465"/>
      <c r="DC102" s="465"/>
      <c r="DD102" s="465"/>
      <c r="DE102" s="465"/>
      <c r="DF102" s="465"/>
      <c r="DG102" s="465"/>
      <c r="DH102" s="465"/>
      <c r="DI102" s="465"/>
      <c r="DJ102" s="465"/>
      <c r="DK102" s="465"/>
      <c r="DL102" s="465"/>
      <c r="DM102" s="465"/>
      <c r="DN102" s="465"/>
      <c r="DO102" s="465"/>
      <c r="DP102" s="465"/>
      <c r="DQ102" s="465"/>
      <c r="DR102" s="465"/>
      <c r="DS102" s="465"/>
      <c r="DT102" s="465"/>
      <c r="DU102" s="465"/>
      <c r="DV102" s="465"/>
      <c r="DW102" s="465"/>
      <c r="DX102" s="465"/>
      <c r="DY102" s="465"/>
      <c r="DZ102" s="465"/>
      <c r="EA102" s="465"/>
      <c r="EB102" s="465"/>
      <c r="EC102" s="465"/>
      <c r="ED102" s="465"/>
      <c r="EE102" s="465"/>
      <c r="EF102" s="465"/>
      <c r="EG102" s="465"/>
      <c r="EH102" s="465"/>
      <c r="EI102" s="465"/>
      <c r="EJ102" s="465"/>
      <c r="EK102" s="465"/>
      <c r="EL102" s="465"/>
      <c r="EM102" s="465"/>
      <c r="EN102" s="465"/>
      <c r="EO102" s="465"/>
      <c r="EP102" s="465"/>
      <c r="EQ102" s="465"/>
      <c r="ER102" s="465"/>
      <c r="ES102" s="465"/>
    </row>
  </sheetData>
  <sheetProtection/>
  <mergeCells count="466">
    <mergeCell ref="AV11:CW11"/>
    <mergeCell ref="A37:BW37"/>
    <mergeCell ref="BX37:CE37"/>
    <mergeCell ref="CF37:CR37"/>
    <mergeCell ref="CT37:DF37"/>
    <mergeCell ref="DG37:DS37"/>
    <mergeCell ref="CF35:CR35"/>
    <mergeCell ref="DG36:DS36"/>
    <mergeCell ref="CF34:CR34"/>
    <mergeCell ref="A32:BW32"/>
    <mergeCell ref="A102:ES102"/>
    <mergeCell ref="A95:ES95"/>
    <mergeCell ref="A97:ES97"/>
    <mergeCell ref="A98:ES98"/>
    <mergeCell ref="A99:ES99"/>
    <mergeCell ref="CT87:DF87"/>
    <mergeCell ref="DG87:DS87"/>
    <mergeCell ref="DT87:EF87"/>
    <mergeCell ref="EG87:ES87"/>
    <mergeCell ref="A87:BW87"/>
    <mergeCell ref="BX87:CE87"/>
    <mergeCell ref="CF87:CR87"/>
    <mergeCell ref="CT86:DF86"/>
    <mergeCell ref="DG86:DS86"/>
    <mergeCell ref="DT86:EF86"/>
    <mergeCell ref="EG86:ES86"/>
    <mergeCell ref="A86:BW86"/>
    <mergeCell ref="BX86:CE86"/>
    <mergeCell ref="CF86:CR86"/>
    <mergeCell ref="CT85:DF85"/>
    <mergeCell ref="DG85:DS85"/>
    <mergeCell ref="DT85:EF85"/>
    <mergeCell ref="EG85:ES85"/>
    <mergeCell ref="A85:BW85"/>
    <mergeCell ref="BX85:CE85"/>
    <mergeCell ref="CF85:CR85"/>
    <mergeCell ref="CT84:DF84"/>
    <mergeCell ref="DG84:DS84"/>
    <mergeCell ref="DT84:EF84"/>
    <mergeCell ref="EG84:ES84"/>
    <mergeCell ref="A84:BW84"/>
    <mergeCell ref="BX84:CE84"/>
    <mergeCell ref="CF84:CR84"/>
    <mergeCell ref="CT83:DF83"/>
    <mergeCell ref="DG83:DS83"/>
    <mergeCell ref="DT83:EF83"/>
    <mergeCell ref="EG83:ES83"/>
    <mergeCell ref="A83:BW83"/>
    <mergeCell ref="BX83:CE83"/>
    <mergeCell ref="CF83:CR83"/>
    <mergeCell ref="CT82:DF82"/>
    <mergeCell ref="DG82:DS82"/>
    <mergeCell ref="DT82:EF82"/>
    <mergeCell ref="EG82:ES82"/>
    <mergeCell ref="A82:BW82"/>
    <mergeCell ref="BX82:CE82"/>
    <mergeCell ref="CF82:CR82"/>
    <mergeCell ref="CT81:DF81"/>
    <mergeCell ref="DG81:DS81"/>
    <mergeCell ref="DT81:EF81"/>
    <mergeCell ref="EG81:ES81"/>
    <mergeCell ref="A81:BW81"/>
    <mergeCell ref="BX81:CE81"/>
    <mergeCell ref="CF81:CR81"/>
    <mergeCell ref="CT80:DF80"/>
    <mergeCell ref="DG80:DS80"/>
    <mergeCell ref="DT80:EF80"/>
    <mergeCell ref="EG80:ES80"/>
    <mergeCell ref="A80:BW80"/>
    <mergeCell ref="BX80:CE80"/>
    <mergeCell ref="CF80:CR80"/>
    <mergeCell ref="CT78:DF78"/>
    <mergeCell ref="DG78:DS78"/>
    <mergeCell ref="DT78:EF78"/>
    <mergeCell ref="EG78:ES78"/>
    <mergeCell ref="A78:BW78"/>
    <mergeCell ref="BX78:CE78"/>
    <mergeCell ref="CF78:CR78"/>
    <mergeCell ref="CT76:DF76"/>
    <mergeCell ref="DG76:DS76"/>
    <mergeCell ref="DT76:EF76"/>
    <mergeCell ref="EG76:ES76"/>
    <mergeCell ref="A76:BW76"/>
    <mergeCell ref="BX76:CE76"/>
    <mergeCell ref="CF76:CR76"/>
    <mergeCell ref="CT75:DF75"/>
    <mergeCell ref="DG75:DS75"/>
    <mergeCell ref="DT75:EF75"/>
    <mergeCell ref="EG75:ES75"/>
    <mergeCell ref="A75:BW75"/>
    <mergeCell ref="BX75:CE75"/>
    <mergeCell ref="CF75:CR75"/>
    <mergeCell ref="CT74:DF74"/>
    <mergeCell ref="DG74:DS74"/>
    <mergeCell ref="DT74:EF74"/>
    <mergeCell ref="EG74:ES74"/>
    <mergeCell ref="A74:BW74"/>
    <mergeCell ref="BX74:CE74"/>
    <mergeCell ref="CF74:CR74"/>
    <mergeCell ref="CT73:DF73"/>
    <mergeCell ref="DG73:DS73"/>
    <mergeCell ref="DT73:EF73"/>
    <mergeCell ref="EG73:ES73"/>
    <mergeCell ref="A73:BW73"/>
    <mergeCell ref="BX73:CE73"/>
    <mergeCell ref="CF73:CR73"/>
    <mergeCell ref="CT72:DF72"/>
    <mergeCell ref="DG72:DS72"/>
    <mergeCell ref="DT72:EF72"/>
    <mergeCell ref="EG72:ES72"/>
    <mergeCell ref="A72:BW72"/>
    <mergeCell ref="BX72:CE72"/>
    <mergeCell ref="CF72:CR72"/>
    <mergeCell ref="CT71:DF71"/>
    <mergeCell ref="DG71:DS71"/>
    <mergeCell ref="DT71:EF71"/>
    <mergeCell ref="EG71:ES71"/>
    <mergeCell ref="A71:BW71"/>
    <mergeCell ref="BX71:CE71"/>
    <mergeCell ref="CF71:CR71"/>
    <mergeCell ref="CT70:DF70"/>
    <mergeCell ref="DG70:DS70"/>
    <mergeCell ref="DT70:EF70"/>
    <mergeCell ref="EG70:ES70"/>
    <mergeCell ref="A70:BW70"/>
    <mergeCell ref="BX70:CE70"/>
    <mergeCell ref="CF70:CR70"/>
    <mergeCell ref="CT69:DF69"/>
    <mergeCell ref="DG69:DS69"/>
    <mergeCell ref="DT69:EF69"/>
    <mergeCell ref="EG69:ES69"/>
    <mergeCell ref="A69:BW69"/>
    <mergeCell ref="BX69:CE69"/>
    <mergeCell ref="CF69:CR69"/>
    <mergeCell ref="CT68:DF68"/>
    <mergeCell ref="DG68:DS68"/>
    <mergeCell ref="DT68:EF68"/>
    <mergeCell ref="EG68:ES68"/>
    <mergeCell ref="A68:BW68"/>
    <mergeCell ref="BX68:CE68"/>
    <mergeCell ref="CF68:CR68"/>
    <mergeCell ref="CT67:DF67"/>
    <mergeCell ref="DG67:DS67"/>
    <mergeCell ref="DT67:EF67"/>
    <mergeCell ref="EG67:ES67"/>
    <mergeCell ref="A67:BW67"/>
    <mergeCell ref="BX67:CE67"/>
    <mergeCell ref="CF67:CR67"/>
    <mergeCell ref="CT66:DF66"/>
    <mergeCell ref="DG66:DS66"/>
    <mergeCell ref="DT66:EF66"/>
    <mergeCell ref="EG66:ES66"/>
    <mergeCell ref="A66:BW66"/>
    <mergeCell ref="BX66:CE66"/>
    <mergeCell ref="CF66:CR66"/>
    <mergeCell ref="CT65:DF65"/>
    <mergeCell ref="DG65:DS65"/>
    <mergeCell ref="DT65:EF65"/>
    <mergeCell ref="EG65:ES65"/>
    <mergeCell ref="A65:BW65"/>
    <mergeCell ref="BX65:CE65"/>
    <mergeCell ref="CF65:CR65"/>
    <mergeCell ref="CT64:DF64"/>
    <mergeCell ref="DG64:DS64"/>
    <mergeCell ref="DT64:EF64"/>
    <mergeCell ref="EG64:ES64"/>
    <mergeCell ref="A64:BW64"/>
    <mergeCell ref="BX64:CE64"/>
    <mergeCell ref="CF64:CR64"/>
    <mergeCell ref="CT63:DF63"/>
    <mergeCell ref="DG63:DS63"/>
    <mergeCell ref="DT63:EF63"/>
    <mergeCell ref="EG63:ES63"/>
    <mergeCell ref="A63:BW63"/>
    <mergeCell ref="BX63:CE63"/>
    <mergeCell ref="CF63:CR63"/>
    <mergeCell ref="CT62:DF62"/>
    <mergeCell ref="DG62:DS62"/>
    <mergeCell ref="DT62:EF62"/>
    <mergeCell ref="EG62:ES62"/>
    <mergeCell ref="A62:BW62"/>
    <mergeCell ref="BX62:CE62"/>
    <mergeCell ref="CF62:CR62"/>
    <mergeCell ref="CT61:DF61"/>
    <mergeCell ref="DG61:DS61"/>
    <mergeCell ref="DT61:EF61"/>
    <mergeCell ref="EG61:ES61"/>
    <mergeCell ref="A61:BW61"/>
    <mergeCell ref="BX61:CE61"/>
    <mergeCell ref="CF61:CR61"/>
    <mergeCell ref="CT60:DF60"/>
    <mergeCell ref="DG60:DS60"/>
    <mergeCell ref="DT60:EF60"/>
    <mergeCell ref="EG60:ES60"/>
    <mergeCell ref="A60:BW60"/>
    <mergeCell ref="BX60:CE60"/>
    <mergeCell ref="CF60:CR60"/>
    <mergeCell ref="CT59:DF59"/>
    <mergeCell ref="DG59:DS59"/>
    <mergeCell ref="DT59:EF59"/>
    <mergeCell ref="EG59:ES59"/>
    <mergeCell ref="A59:BW59"/>
    <mergeCell ref="BX59:CE59"/>
    <mergeCell ref="CF59:CR59"/>
    <mergeCell ref="CT58:DF58"/>
    <mergeCell ref="DG58:DS58"/>
    <mergeCell ref="DT58:EF58"/>
    <mergeCell ref="EG58:ES58"/>
    <mergeCell ref="A58:BW58"/>
    <mergeCell ref="BX58:CE58"/>
    <mergeCell ref="CF58:CR58"/>
    <mergeCell ref="DT56:EF56"/>
    <mergeCell ref="EG56:ES56"/>
    <mergeCell ref="CT57:DF57"/>
    <mergeCell ref="DG57:DS57"/>
    <mergeCell ref="DT57:EF57"/>
    <mergeCell ref="EG57:ES57"/>
    <mergeCell ref="CT56:DF56"/>
    <mergeCell ref="DG56:DS56"/>
    <mergeCell ref="A56:BW56"/>
    <mergeCell ref="A57:BW57"/>
    <mergeCell ref="BX56:CE56"/>
    <mergeCell ref="CF56:CR56"/>
    <mergeCell ref="BX57:CE57"/>
    <mergeCell ref="CF57:CR57"/>
    <mergeCell ref="EG54:ES54"/>
    <mergeCell ref="A55:BW55"/>
    <mergeCell ref="BX55:CE55"/>
    <mergeCell ref="CF55:CR55"/>
    <mergeCell ref="CT55:DF55"/>
    <mergeCell ref="DG55:DS55"/>
    <mergeCell ref="DT55:EF55"/>
    <mergeCell ref="EG55:ES55"/>
    <mergeCell ref="A54:BW54"/>
    <mergeCell ref="DG54:DS54"/>
    <mergeCell ref="CT53:DF53"/>
    <mergeCell ref="DG53:DS53"/>
    <mergeCell ref="DT53:EF53"/>
    <mergeCell ref="EG53:ES53"/>
    <mergeCell ref="A53:BW53"/>
    <mergeCell ref="BX53:CE53"/>
    <mergeCell ref="CF53:CR53"/>
    <mergeCell ref="CT52:DF52"/>
    <mergeCell ref="DG52:DS52"/>
    <mergeCell ref="DT52:EF52"/>
    <mergeCell ref="EG52:ES52"/>
    <mergeCell ref="A52:BW52"/>
    <mergeCell ref="BX52:CE52"/>
    <mergeCell ref="CF52:CR52"/>
    <mergeCell ref="CT50:DF51"/>
    <mergeCell ref="DG50:DS51"/>
    <mergeCell ref="DT50:EF51"/>
    <mergeCell ref="EG50:ES51"/>
    <mergeCell ref="A50:BW50"/>
    <mergeCell ref="BX50:CE51"/>
    <mergeCell ref="CF50:CR51"/>
    <mergeCell ref="CS50:CS51"/>
    <mergeCell ref="A51:BW51"/>
    <mergeCell ref="CT49:DF49"/>
    <mergeCell ref="DG49:DS49"/>
    <mergeCell ref="DT49:EF49"/>
    <mergeCell ref="EG49:ES49"/>
    <mergeCell ref="A49:BW49"/>
    <mergeCell ref="BX49:CE49"/>
    <mergeCell ref="CF49:CR49"/>
    <mergeCell ref="CT47:DF48"/>
    <mergeCell ref="DG47:DS48"/>
    <mergeCell ref="DT47:EF48"/>
    <mergeCell ref="EG47:ES48"/>
    <mergeCell ref="A47:BW47"/>
    <mergeCell ref="BX47:CE48"/>
    <mergeCell ref="CF47:CR48"/>
    <mergeCell ref="CS47:CS48"/>
    <mergeCell ref="A48:BW48"/>
    <mergeCell ref="CT46:DF46"/>
    <mergeCell ref="DG46:DS46"/>
    <mergeCell ref="DT46:EF46"/>
    <mergeCell ref="EG46:ES46"/>
    <mergeCell ref="A46:BW46"/>
    <mergeCell ref="BX46:CE46"/>
    <mergeCell ref="CF46:CR46"/>
    <mergeCell ref="CT43:DF44"/>
    <mergeCell ref="DG43:DS44"/>
    <mergeCell ref="DT43:EF44"/>
    <mergeCell ref="EG43:ES44"/>
    <mergeCell ref="A43:BW43"/>
    <mergeCell ref="BX43:CE44"/>
    <mergeCell ref="CF43:CR44"/>
    <mergeCell ref="CS43:CS44"/>
    <mergeCell ref="A44:BW44"/>
    <mergeCell ref="DT42:EF42"/>
    <mergeCell ref="CF39:CR39"/>
    <mergeCell ref="CT39:DF39"/>
    <mergeCell ref="A40:BW40"/>
    <mergeCell ref="EG42:ES42"/>
    <mergeCell ref="A42:BW42"/>
    <mergeCell ref="BX42:CE42"/>
    <mergeCell ref="CF42:CR42"/>
    <mergeCell ref="EG37:ES37"/>
    <mergeCell ref="EG38:ES38"/>
    <mergeCell ref="DT37:EF37"/>
    <mergeCell ref="CT36:DF36"/>
    <mergeCell ref="CS40:CS41"/>
    <mergeCell ref="A41:BW41"/>
    <mergeCell ref="DG39:DS39"/>
    <mergeCell ref="DT39:EF39"/>
    <mergeCell ref="CF54:CR54"/>
    <mergeCell ref="CT54:DF54"/>
    <mergeCell ref="A39:BW39"/>
    <mergeCell ref="BX39:CE39"/>
    <mergeCell ref="EG39:ES39"/>
    <mergeCell ref="CT40:DF41"/>
    <mergeCell ref="DG40:DS41"/>
    <mergeCell ref="DT40:EF41"/>
    <mergeCell ref="EG40:ES41"/>
    <mergeCell ref="CT42:DF42"/>
    <mergeCell ref="DT54:EF54"/>
    <mergeCell ref="A38:BW38"/>
    <mergeCell ref="A35:BW35"/>
    <mergeCell ref="BX35:CE35"/>
    <mergeCell ref="DT35:EF35"/>
    <mergeCell ref="EG36:ES36"/>
    <mergeCell ref="A36:BW36"/>
    <mergeCell ref="BX36:CE36"/>
    <mergeCell ref="CF36:CR36"/>
    <mergeCell ref="BX54:CE54"/>
    <mergeCell ref="A34:BW34"/>
    <mergeCell ref="BX34:CE34"/>
    <mergeCell ref="CF45:CR45"/>
    <mergeCell ref="CT45:DF45"/>
    <mergeCell ref="DG45:DS45"/>
    <mergeCell ref="DT45:EF45"/>
    <mergeCell ref="BX40:CE41"/>
    <mergeCell ref="CF40:CR41"/>
    <mergeCell ref="DT36:EF36"/>
    <mergeCell ref="DG42:DS42"/>
    <mergeCell ref="EG32:ES33"/>
    <mergeCell ref="CT34:DF34"/>
    <mergeCell ref="DG34:DS34"/>
    <mergeCell ref="DT34:EF34"/>
    <mergeCell ref="EG34:ES34"/>
    <mergeCell ref="EG35:ES35"/>
    <mergeCell ref="CT35:DF35"/>
    <mergeCell ref="DG35:DS35"/>
    <mergeCell ref="DG31:DS31"/>
    <mergeCell ref="DT31:EF31"/>
    <mergeCell ref="CT32:DF33"/>
    <mergeCell ref="DG32:DS33"/>
    <mergeCell ref="DT32:EF33"/>
    <mergeCell ref="A33:BW33"/>
    <mergeCell ref="BX32:CE33"/>
    <mergeCell ref="CF32:CR33"/>
    <mergeCell ref="CS32:CS33"/>
    <mergeCell ref="EG31:ES31"/>
    <mergeCell ref="A31:BW31"/>
    <mergeCell ref="BX31:CE31"/>
    <mergeCell ref="CF31:CR31"/>
    <mergeCell ref="CT30:DF30"/>
    <mergeCell ref="DG30:DS30"/>
    <mergeCell ref="DT30:EF30"/>
    <mergeCell ref="EG30:ES30"/>
    <mergeCell ref="A30:BW30"/>
    <mergeCell ref="CT31:DF31"/>
    <mergeCell ref="EG19:ES19"/>
    <mergeCell ref="BX30:CE30"/>
    <mergeCell ref="CF30:CR30"/>
    <mergeCell ref="CT29:DF29"/>
    <mergeCell ref="DG29:DS29"/>
    <mergeCell ref="DT29:EF29"/>
    <mergeCell ref="EG20:ES20"/>
    <mergeCell ref="A22:ES22"/>
    <mergeCell ref="DG28:DS28"/>
    <mergeCell ref="DT28:EF28"/>
    <mergeCell ref="BG14:BJ14"/>
    <mergeCell ref="EG29:ES29"/>
    <mergeCell ref="A29:BW29"/>
    <mergeCell ref="BX29:CE29"/>
    <mergeCell ref="CF29:CR29"/>
    <mergeCell ref="A15:AA15"/>
    <mergeCell ref="AB16:DD16"/>
    <mergeCell ref="K19:DD19"/>
    <mergeCell ref="A17:DD17"/>
    <mergeCell ref="BQ14:CE14"/>
    <mergeCell ref="CF14:CH14"/>
    <mergeCell ref="EG18:ES18"/>
    <mergeCell ref="EG14:ES14"/>
    <mergeCell ref="EG15:ES15"/>
    <mergeCell ref="EG16:ES16"/>
    <mergeCell ref="EG17:ES17"/>
    <mergeCell ref="CI14:CK14"/>
    <mergeCell ref="BI12:CD12"/>
    <mergeCell ref="AY12:BE12"/>
    <mergeCell ref="BF12:BH12"/>
    <mergeCell ref="CE12:CG12"/>
    <mergeCell ref="CM12:CO12"/>
    <mergeCell ref="CH12:CL12"/>
    <mergeCell ref="BK14:BM14"/>
    <mergeCell ref="BN14:BO14"/>
    <mergeCell ref="EG12:ES13"/>
    <mergeCell ref="DK8:DW8"/>
    <mergeCell ref="DZ8:ES8"/>
    <mergeCell ref="DK9:DL9"/>
    <mergeCell ref="DM9:DO9"/>
    <mergeCell ref="DP9:DQ9"/>
    <mergeCell ref="DS9:EG9"/>
    <mergeCell ref="EH9:EJ9"/>
    <mergeCell ref="EK9:EM9"/>
    <mergeCell ref="DZ7:ES7"/>
    <mergeCell ref="DK7:DW7"/>
    <mergeCell ref="DK2:ES2"/>
    <mergeCell ref="DK3:ES3"/>
    <mergeCell ref="DK4:ES4"/>
    <mergeCell ref="DK5:ES5"/>
    <mergeCell ref="DK6:ES6"/>
    <mergeCell ref="EG28:ES28"/>
    <mergeCell ref="A28:BW28"/>
    <mergeCell ref="BX28:CE28"/>
    <mergeCell ref="CF28:CR28"/>
    <mergeCell ref="CT28:DF28"/>
    <mergeCell ref="EG25:ES26"/>
    <mergeCell ref="EC25:EF25"/>
    <mergeCell ref="DT26:EF26"/>
    <mergeCell ref="DG25:DL25"/>
    <mergeCell ref="DM25:DO25"/>
    <mergeCell ref="CT24:ES24"/>
    <mergeCell ref="A27:BW27"/>
    <mergeCell ref="BX27:CE27"/>
    <mergeCell ref="CF27:CR27"/>
    <mergeCell ref="CT27:DF27"/>
    <mergeCell ref="DG27:DS27"/>
    <mergeCell ref="DT27:EF27"/>
    <mergeCell ref="EG27:ES27"/>
    <mergeCell ref="DT25:DY25"/>
    <mergeCell ref="DZ25:EB25"/>
    <mergeCell ref="DP25:DS25"/>
    <mergeCell ref="DG26:DS26"/>
    <mergeCell ref="CT26:DF26"/>
    <mergeCell ref="CT25:CY25"/>
    <mergeCell ref="DC25:DF25"/>
    <mergeCell ref="CZ25:DB25"/>
    <mergeCell ref="A24:BW26"/>
    <mergeCell ref="BX24:CE26"/>
    <mergeCell ref="CF24:CR26"/>
    <mergeCell ref="CS24:CS26"/>
    <mergeCell ref="DT77:EF77"/>
    <mergeCell ref="BX38:CE38"/>
    <mergeCell ref="CF38:CR38"/>
    <mergeCell ref="CT38:DF38"/>
    <mergeCell ref="DG38:DS38"/>
    <mergeCell ref="DT38:EF38"/>
    <mergeCell ref="EG77:ES77"/>
    <mergeCell ref="A77:BW77"/>
    <mergeCell ref="BX77:CE77"/>
    <mergeCell ref="CF77:CR77"/>
    <mergeCell ref="CT77:DF77"/>
    <mergeCell ref="DG77:DS77"/>
    <mergeCell ref="EG45:ES45"/>
    <mergeCell ref="A45:BW45"/>
    <mergeCell ref="BX45:CE45"/>
    <mergeCell ref="A79:BW79"/>
    <mergeCell ref="BX79:CE79"/>
    <mergeCell ref="CF79:CR79"/>
    <mergeCell ref="CT79:DF79"/>
    <mergeCell ref="DG79:DS79"/>
    <mergeCell ref="DT79:EF79"/>
    <mergeCell ref="EG79:ES79"/>
  </mergeCells>
  <printOptions/>
  <pageMargins left="0.5905511811023623" right="0.5118110236220472" top="0.7874015748031497" bottom="0.31496062992125984" header="0.1968503937007874" footer="0.1968503937007874"/>
  <pageSetup cellComments="asDisplayed" fitToHeight="0" fitToWidth="1" horizontalDpi="600" verticalDpi="600" orientation="portrait" paperSize="9" scale="67" r:id="rId1"/>
  <rowBreaks count="1" manualBreakCount="1">
    <brk id="2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G64"/>
  <sheetViews>
    <sheetView view="pageBreakPreview" zoomScale="124" zoomScaleSheetLayoutView="124" zoomScalePageLayoutView="0" workbookViewId="0" topLeftCell="A1">
      <selection activeCell="DF49" sqref="DF49"/>
    </sheetView>
  </sheetViews>
  <sheetFormatPr defaultColWidth="0.875" defaultRowHeight="12.75"/>
  <cols>
    <col min="1" max="109" width="0.875" style="1" customWidth="1"/>
    <col min="110" max="111" width="6.625" style="1" customWidth="1"/>
    <col min="112" max="112" width="1.37890625" style="1" customWidth="1"/>
    <col min="113" max="160" width="0.875" style="1" customWidth="1"/>
    <col min="161" max="162" width="0.875" style="1" hidden="1" customWidth="1"/>
    <col min="163" max="16384" width="0.875" style="1" customWidth="1"/>
  </cols>
  <sheetData>
    <row r="1" spans="2:162" s="6" customFormat="1" ht="13.5" customHeight="1">
      <c r="B1" s="522" t="s">
        <v>246</v>
      </c>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c r="BQ1" s="522"/>
      <c r="BR1" s="522"/>
      <c r="BS1" s="522"/>
      <c r="BT1" s="522"/>
      <c r="BU1" s="522"/>
      <c r="BV1" s="522"/>
      <c r="BW1" s="522"/>
      <c r="BX1" s="522"/>
      <c r="BY1" s="522"/>
      <c r="BZ1" s="522"/>
      <c r="CA1" s="522"/>
      <c r="CB1" s="522"/>
      <c r="CC1" s="522"/>
      <c r="CD1" s="522"/>
      <c r="CE1" s="522"/>
      <c r="CF1" s="522"/>
      <c r="CG1" s="522"/>
      <c r="CH1" s="522"/>
      <c r="CI1" s="522"/>
      <c r="CJ1" s="522"/>
      <c r="CK1" s="522"/>
      <c r="CL1" s="522"/>
      <c r="CM1" s="522"/>
      <c r="CN1" s="522"/>
      <c r="CO1" s="522"/>
      <c r="CP1" s="522"/>
      <c r="CQ1" s="522"/>
      <c r="CR1" s="522"/>
      <c r="CS1" s="522"/>
      <c r="CT1" s="522"/>
      <c r="CU1" s="522"/>
      <c r="CV1" s="522"/>
      <c r="CW1" s="522"/>
      <c r="CX1" s="522"/>
      <c r="CY1" s="522"/>
      <c r="CZ1" s="522"/>
      <c r="DA1" s="522"/>
      <c r="DB1" s="522"/>
      <c r="DC1" s="522"/>
      <c r="DD1" s="522"/>
      <c r="DE1" s="522"/>
      <c r="DF1" s="522"/>
      <c r="DG1" s="522"/>
      <c r="DH1" s="522"/>
      <c r="DI1" s="522"/>
      <c r="DJ1" s="522"/>
      <c r="DK1" s="522"/>
      <c r="DL1" s="522"/>
      <c r="DM1" s="522"/>
      <c r="DN1" s="522"/>
      <c r="DO1" s="522"/>
      <c r="DP1" s="522"/>
      <c r="DQ1" s="522"/>
      <c r="DR1" s="522"/>
      <c r="DS1" s="522"/>
      <c r="DT1" s="522"/>
      <c r="DU1" s="522"/>
      <c r="DV1" s="522"/>
      <c r="DW1" s="522"/>
      <c r="DX1" s="522"/>
      <c r="DY1" s="522"/>
      <c r="DZ1" s="522"/>
      <c r="EA1" s="522"/>
      <c r="EB1" s="522"/>
      <c r="EC1" s="522"/>
      <c r="ED1" s="522"/>
      <c r="EE1" s="522"/>
      <c r="EF1" s="522"/>
      <c r="EG1" s="522"/>
      <c r="EH1" s="522"/>
      <c r="EI1" s="522"/>
      <c r="EJ1" s="522"/>
      <c r="EK1" s="522"/>
      <c r="EL1" s="522"/>
      <c r="EM1" s="522"/>
      <c r="EN1" s="522"/>
      <c r="EO1" s="522"/>
      <c r="EP1" s="522"/>
      <c r="EQ1" s="522"/>
      <c r="ER1" s="522"/>
      <c r="ES1" s="522"/>
      <c r="ET1" s="522"/>
      <c r="EU1" s="522"/>
      <c r="EV1" s="522"/>
      <c r="EW1" s="522"/>
      <c r="EX1" s="522"/>
      <c r="EY1" s="522"/>
      <c r="EZ1" s="522"/>
      <c r="FA1" s="522"/>
      <c r="FB1" s="522"/>
      <c r="FC1" s="522"/>
      <c r="FD1" s="522"/>
      <c r="FE1" s="522"/>
      <c r="FF1" s="522"/>
    </row>
    <row r="2" ht="11.25"/>
    <row r="3" spans="1:163" ht="11.25" customHeight="1">
      <c r="A3" s="489" t="s">
        <v>148</v>
      </c>
      <c r="B3" s="490"/>
      <c r="C3" s="490"/>
      <c r="D3" s="490"/>
      <c r="E3" s="490"/>
      <c r="F3" s="490"/>
      <c r="G3" s="490"/>
      <c r="H3" s="491"/>
      <c r="I3" s="375" t="s">
        <v>0</v>
      </c>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6"/>
      <c r="CN3" s="489" t="s">
        <v>149</v>
      </c>
      <c r="CO3" s="490"/>
      <c r="CP3" s="490"/>
      <c r="CQ3" s="490"/>
      <c r="CR3" s="490"/>
      <c r="CS3" s="490"/>
      <c r="CT3" s="490"/>
      <c r="CU3" s="491"/>
      <c r="CV3" s="489" t="s">
        <v>150</v>
      </c>
      <c r="CW3" s="490"/>
      <c r="CX3" s="490"/>
      <c r="CY3" s="490"/>
      <c r="CZ3" s="490"/>
      <c r="DA3" s="490"/>
      <c r="DB3" s="490"/>
      <c r="DC3" s="490"/>
      <c r="DD3" s="490"/>
      <c r="DE3" s="491"/>
      <c r="DF3" s="476" t="s">
        <v>369</v>
      </c>
      <c r="DG3" s="476" t="s">
        <v>447</v>
      </c>
      <c r="DH3" s="498" t="s">
        <v>8</v>
      </c>
      <c r="DI3" s="499"/>
      <c r="DJ3" s="499"/>
      <c r="DK3" s="499"/>
      <c r="DL3" s="499"/>
      <c r="DM3" s="499"/>
      <c r="DN3" s="499"/>
      <c r="DO3" s="499"/>
      <c r="DP3" s="499"/>
      <c r="DQ3" s="499"/>
      <c r="DR3" s="499"/>
      <c r="DS3" s="499"/>
      <c r="DT3" s="499"/>
      <c r="DU3" s="499"/>
      <c r="DV3" s="499"/>
      <c r="DW3" s="499"/>
      <c r="DX3" s="499"/>
      <c r="DY3" s="499"/>
      <c r="DZ3" s="499"/>
      <c r="EA3" s="499"/>
      <c r="EB3" s="499"/>
      <c r="EC3" s="499"/>
      <c r="ED3" s="499"/>
      <c r="EE3" s="499"/>
      <c r="EF3" s="499"/>
      <c r="EG3" s="499"/>
      <c r="EH3" s="499"/>
      <c r="EI3" s="499"/>
      <c r="EJ3" s="499"/>
      <c r="EK3" s="499"/>
      <c r="EL3" s="499"/>
      <c r="EM3" s="499"/>
      <c r="EN3" s="499"/>
      <c r="EO3" s="499"/>
      <c r="EP3" s="499"/>
      <c r="EQ3" s="499"/>
      <c r="ER3" s="499"/>
      <c r="ES3" s="499"/>
      <c r="ET3" s="499"/>
      <c r="EU3" s="499"/>
      <c r="EV3" s="499"/>
      <c r="EW3" s="499"/>
      <c r="EX3" s="499"/>
      <c r="EY3" s="499"/>
      <c r="EZ3" s="499"/>
      <c r="FA3" s="499"/>
      <c r="FB3" s="499"/>
      <c r="FC3" s="499"/>
      <c r="FD3" s="499"/>
      <c r="FE3" s="499"/>
      <c r="FF3" s="499"/>
      <c r="FG3" s="500"/>
    </row>
    <row r="4" spans="1:163" ht="11.25" customHeight="1">
      <c r="A4" s="492"/>
      <c r="B4" s="493"/>
      <c r="C4" s="493"/>
      <c r="D4" s="493"/>
      <c r="E4" s="493"/>
      <c r="F4" s="493"/>
      <c r="G4" s="493"/>
      <c r="H4" s="494"/>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AR4" s="378"/>
      <c r="AS4" s="378"/>
      <c r="AT4" s="378"/>
      <c r="AU4" s="378"/>
      <c r="AV4" s="378"/>
      <c r="AW4" s="378"/>
      <c r="AX4" s="378"/>
      <c r="AY4" s="378"/>
      <c r="AZ4" s="378"/>
      <c r="BA4" s="378"/>
      <c r="BB4" s="378"/>
      <c r="BC4" s="378"/>
      <c r="BD4" s="378"/>
      <c r="BE4" s="378"/>
      <c r="BF4" s="378"/>
      <c r="BG4" s="378"/>
      <c r="BH4" s="378"/>
      <c r="BI4" s="378"/>
      <c r="BJ4" s="378"/>
      <c r="BK4" s="378"/>
      <c r="BL4" s="378"/>
      <c r="BM4" s="378"/>
      <c r="BN4" s="378"/>
      <c r="BO4" s="378"/>
      <c r="BP4" s="378"/>
      <c r="BQ4" s="378"/>
      <c r="BR4" s="378"/>
      <c r="BS4" s="378"/>
      <c r="BT4" s="378"/>
      <c r="BU4" s="378"/>
      <c r="BV4" s="378"/>
      <c r="BW4" s="378"/>
      <c r="BX4" s="378"/>
      <c r="BY4" s="378"/>
      <c r="BZ4" s="378"/>
      <c r="CA4" s="378"/>
      <c r="CB4" s="378"/>
      <c r="CC4" s="378"/>
      <c r="CD4" s="378"/>
      <c r="CE4" s="378"/>
      <c r="CF4" s="378"/>
      <c r="CG4" s="378"/>
      <c r="CH4" s="378"/>
      <c r="CI4" s="378"/>
      <c r="CJ4" s="378"/>
      <c r="CK4" s="378"/>
      <c r="CL4" s="378"/>
      <c r="CM4" s="379"/>
      <c r="CN4" s="492"/>
      <c r="CO4" s="493"/>
      <c r="CP4" s="493"/>
      <c r="CQ4" s="493"/>
      <c r="CR4" s="493"/>
      <c r="CS4" s="493"/>
      <c r="CT4" s="493"/>
      <c r="CU4" s="494"/>
      <c r="CV4" s="492"/>
      <c r="CW4" s="493"/>
      <c r="CX4" s="493"/>
      <c r="CY4" s="493"/>
      <c r="CZ4" s="493"/>
      <c r="DA4" s="493"/>
      <c r="DB4" s="493"/>
      <c r="DC4" s="493"/>
      <c r="DD4" s="493"/>
      <c r="DE4" s="494"/>
      <c r="DF4" s="341"/>
      <c r="DG4" s="341"/>
      <c r="DH4" s="501" t="s">
        <v>2</v>
      </c>
      <c r="DI4" s="502"/>
      <c r="DJ4" s="502"/>
      <c r="DK4" s="502"/>
      <c r="DL4" s="502"/>
      <c r="DM4" s="502"/>
      <c r="DN4" s="503" t="s">
        <v>440</v>
      </c>
      <c r="DO4" s="504"/>
      <c r="DP4" s="504"/>
      <c r="DQ4" s="505" t="s">
        <v>3</v>
      </c>
      <c r="DR4" s="505"/>
      <c r="DS4" s="505"/>
      <c r="DT4" s="506"/>
      <c r="DU4" s="501" t="s">
        <v>2</v>
      </c>
      <c r="DV4" s="502"/>
      <c r="DW4" s="502"/>
      <c r="DX4" s="502"/>
      <c r="DY4" s="502"/>
      <c r="DZ4" s="502"/>
      <c r="EA4" s="503" t="s">
        <v>487</v>
      </c>
      <c r="EB4" s="504"/>
      <c r="EC4" s="504"/>
      <c r="ED4" s="505" t="s">
        <v>3</v>
      </c>
      <c r="EE4" s="505"/>
      <c r="EF4" s="505"/>
      <c r="EG4" s="506"/>
      <c r="EH4" s="501" t="s">
        <v>2</v>
      </c>
      <c r="EI4" s="502"/>
      <c r="EJ4" s="502"/>
      <c r="EK4" s="502"/>
      <c r="EL4" s="502"/>
      <c r="EM4" s="502"/>
      <c r="EN4" s="503" t="s">
        <v>550</v>
      </c>
      <c r="EO4" s="504"/>
      <c r="EP4" s="504"/>
      <c r="EQ4" s="505" t="s">
        <v>3</v>
      </c>
      <c r="ER4" s="505"/>
      <c r="ES4" s="505"/>
      <c r="ET4" s="506"/>
      <c r="EU4" s="489" t="s">
        <v>7</v>
      </c>
      <c r="EV4" s="490"/>
      <c r="EW4" s="490"/>
      <c r="EX4" s="490"/>
      <c r="EY4" s="490"/>
      <c r="EZ4" s="490"/>
      <c r="FA4" s="490"/>
      <c r="FB4" s="490"/>
      <c r="FC4" s="490"/>
      <c r="FD4" s="490"/>
      <c r="FE4" s="490"/>
      <c r="FF4" s="490"/>
      <c r="FG4" s="491"/>
    </row>
    <row r="5" spans="1:163" ht="39" customHeight="1">
      <c r="A5" s="495"/>
      <c r="B5" s="496"/>
      <c r="C5" s="496"/>
      <c r="D5" s="496"/>
      <c r="E5" s="496"/>
      <c r="F5" s="496"/>
      <c r="G5" s="496"/>
      <c r="H5" s="49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8"/>
      <c r="CN5" s="495"/>
      <c r="CO5" s="496"/>
      <c r="CP5" s="496"/>
      <c r="CQ5" s="496"/>
      <c r="CR5" s="496"/>
      <c r="CS5" s="496"/>
      <c r="CT5" s="496"/>
      <c r="CU5" s="497"/>
      <c r="CV5" s="495"/>
      <c r="CW5" s="496"/>
      <c r="CX5" s="496"/>
      <c r="CY5" s="496"/>
      <c r="CZ5" s="496"/>
      <c r="DA5" s="496"/>
      <c r="DB5" s="496"/>
      <c r="DC5" s="496"/>
      <c r="DD5" s="496"/>
      <c r="DE5" s="497"/>
      <c r="DF5" s="342"/>
      <c r="DG5" s="342"/>
      <c r="DH5" s="507" t="s">
        <v>151</v>
      </c>
      <c r="DI5" s="508"/>
      <c r="DJ5" s="508"/>
      <c r="DK5" s="508"/>
      <c r="DL5" s="508"/>
      <c r="DM5" s="508"/>
      <c r="DN5" s="508"/>
      <c r="DO5" s="508"/>
      <c r="DP5" s="508"/>
      <c r="DQ5" s="508"/>
      <c r="DR5" s="508"/>
      <c r="DS5" s="508"/>
      <c r="DT5" s="509"/>
      <c r="DU5" s="507" t="s">
        <v>152</v>
      </c>
      <c r="DV5" s="508"/>
      <c r="DW5" s="508"/>
      <c r="DX5" s="508"/>
      <c r="DY5" s="508"/>
      <c r="DZ5" s="508"/>
      <c r="EA5" s="508"/>
      <c r="EB5" s="508"/>
      <c r="EC5" s="508"/>
      <c r="ED5" s="508"/>
      <c r="EE5" s="508"/>
      <c r="EF5" s="508"/>
      <c r="EG5" s="509"/>
      <c r="EH5" s="507" t="s">
        <v>153</v>
      </c>
      <c r="EI5" s="508"/>
      <c r="EJ5" s="508"/>
      <c r="EK5" s="508"/>
      <c r="EL5" s="508"/>
      <c r="EM5" s="508"/>
      <c r="EN5" s="508"/>
      <c r="EO5" s="508"/>
      <c r="EP5" s="508"/>
      <c r="EQ5" s="508"/>
      <c r="ER5" s="508"/>
      <c r="ES5" s="508"/>
      <c r="ET5" s="509"/>
      <c r="EU5" s="495"/>
      <c r="EV5" s="496"/>
      <c r="EW5" s="496"/>
      <c r="EX5" s="496"/>
      <c r="EY5" s="496"/>
      <c r="EZ5" s="496"/>
      <c r="FA5" s="496"/>
      <c r="FB5" s="496"/>
      <c r="FC5" s="496"/>
      <c r="FD5" s="496"/>
      <c r="FE5" s="496"/>
      <c r="FF5" s="496"/>
      <c r="FG5" s="497"/>
    </row>
    <row r="6" spans="1:163" ht="12" thickBot="1">
      <c r="A6" s="521" t="s">
        <v>9</v>
      </c>
      <c r="B6" s="510"/>
      <c r="C6" s="510"/>
      <c r="D6" s="510"/>
      <c r="E6" s="510"/>
      <c r="F6" s="510"/>
      <c r="G6" s="510"/>
      <c r="H6" s="511"/>
      <c r="I6" s="510" t="s">
        <v>10</v>
      </c>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510"/>
      <c r="AT6" s="510"/>
      <c r="AU6" s="510"/>
      <c r="AV6" s="510"/>
      <c r="AW6" s="510"/>
      <c r="AX6" s="510"/>
      <c r="AY6" s="510"/>
      <c r="AZ6" s="510"/>
      <c r="BA6" s="510"/>
      <c r="BB6" s="510"/>
      <c r="BC6" s="510"/>
      <c r="BD6" s="510"/>
      <c r="BE6" s="510"/>
      <c r="BF6" s="510"/>
      <c r="BG6" s="510"/>
      <c r="BH6" s="510"/>
      <c r="BI6" s="510"/>
      <c r="BJ6" s="510"/>
      <c r="BK6" s="510"/>
      <c r="BL6" s="510"/>
      <c r="BM6" s="510"/>
      <c r="BN6" s="510"/>
      <c r="BO6" s="510"/>
      <c r="BP6" s="510"/>
      <c r="BQ6" s="510"/>
      <c r="BR6" s="510"/>
      <c r="BS6" s="510"/>
      <c r="BT6" s="510"/>
      <c r="BU6" s="510"/>
      <c r="BV6" s="510"/>
      <c r="BW6" s="510"/>
      <c r="BX6" s="510"/>
      <c r="BY6" s="510"/>
      <c r="BZ6" s="510"/>
      <c r="CA6" s="510"/>
      <c r="CB6" s="510"/>
      <c r="CC6" s="510"/>
      <c r="CD6" s="510"/>
      <c r="CE6" s="510"/>
      <c r="CF6" s="510"/>
      <c r="CG6" s="510"/>
      <c r="CH6" s="510"/>
      <c r="CI6" s="510"/>
      <c r="CJ6" s="510"/>
      <c r="CK6" s="510"/>
      <c r="CL6" s="510"/>
      <c r="CM6" s="511"/>
      <c r="CN6" s="512" t="s">
        <v>11</v>
      </c>
      <c r="CO6" s="513"/>
      <c r="CP6" s="513"/>
      <c r="CQ6" s="513"/>
      <c r="CR6" s="513"/>
      <c r="CS6" s="513"/>
      <c r="CT6" s="513"/>
      <c r="CU6" s="514"/>
      <c r="CV6" s="512" t="s">
        <v>12</v>
      </c>
      <c r="CW6" s="513"/>
      <c r="CX6" s="513"/>
      <c r="CY6" s="513"/>
      <c r="CZ6" s="513"/>
      <c r="DA6" s="513"/>
      <c r="DB6" s="513"/>
      <c r="DC6" s="513"/>
      <c r="DD6" s="513"/>
      <c r="DE6" s="514"/>
      <c r="DF6" s="239" t="s">
        <v>368</v>
      </c>
      <c r="DG6" s="239" t="s">
        <v>446</v>
      </c>
      <c r="DH6" s="512" t="s">
        <v>13</v>
      </c>
      <c r="DI6" s="513"/>
      <c r="DJ6" s="513"/>
      <c r="DK6" s="513"/>
      <c r="DL6" s="513"/>
      <c r="DM6" s="513"/>
      <c r="DN6" s="513"/>
      <c r="DO6" s="513"/>
      <c r="DP6" s="513"/>
      <c r="DQ6" s="513"/>
      <c r="DR6" s="513"/>
      <c r="DS6" s="513"/>
      <c r="DT6" s="514"/>
      <c r="DU6" s="512" t="s">
        <v>14</v>
      </c>
      <c r="DV6" s="513"/>
      <c r="DW6" s="513"/>
      <c r="DX6" s="513"/>
      <c r="DY6" s="513"/>
      <c r="DZ6" s="513"/>
      <c r="EA6" s="513"/>
      <c r="EB6" s="513"/>
      <c r="EC6" s="513"/>
      <c r="ED6" s="513"/>
      <c r="EE6" s="513"/>
      <c r="EF6" s="513"/>
      <c r="EG6" s="514"/>
      <c r="EH6" s="512" t="s">
        <v>15</v>
      </c>
      <c r="EI6" s="513"/>
      <c r="EJ6" s="513"/>
      <c r="EK6" s="513"/>
      <c r="EL6" s="513"/>
      <c r="EM6" s="513"/>
      <c r="EN6" s="513"/>
      <c r="EO6" s="513"/>
      <c r="EP6" s="513"/>
      <c r="EQ6" s="513"/>
      <c r="ER6" s="513"/>
      <c r="ES6" s="513"/>
      <c r="ET6" s="514"/>
      <c r="EU6" s="518" t="s">
        <v>16</v>
      </c>
      <c r="EV6" s="519"/>
      <c r="EW6" s="519"/>
      <c r="EX6" s="519"/>
      <c r="EY6" s="519"/>
      <c r="EZ6" s="519"/>
      <c r="FA6" s="519"/>
      <c r="FB6" s="519"/>
      <c r="FC6" s="519"/>
      <c r="FD6" s="519"/>
      <c r="FE6" s="519"/>
      <c r="FF6" s="519"/>
      <c r="FG6" s="520"/>
    </row>
    <row r="7" spans="1:163" ht="12.75" customHeight="1">
      <c r="A7" s="523">
        <v>1</v>
      </c>
      <c r="B7" s="524"/>
      <c r="C7" s="524"/>
      <c r="D7" s="524"/>
      <c r="E7" s="524"/>
      <c r="F7" s="524"/>
      <c r="G7" s="524"/>
      <c r="H7" s="525"/>
      <c r="I7" s="526" t="s">
        <v>247</v>
      </c>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7"/>
      <c r="AY7" s="527"/>
      <c r="AZ7" s="527"/>
      <c r="BA7" s="527"/>
      <c r="BB7" s="527"/>
      <c r="BC7" s="527"/>
      <c r="BD7" s="527"/>
      <c r="BE7" s="527"/>
      <c r="BF7" s="527"/>
      <c r="BG7" s="527"/>
      <c r="BH7" s="527"/>
      <c r="BI7" s="527"/>
      <c r="BJ7" s="527"/>
      <c r="BK7" s="527"/>
      <c r="BL7" s="527"/>
      <c r="BM7" s="527"/>
      <c r="BN7" s="527"/>
      <c r="BO7" s="527"/>
      <c r="BP7" s="527"/>
      <c r="BQ7" s="527"/>
      <c r="BR7" s="527"/>
      <c r="BS7" s="527"/>
      <c r="BT7" s="527"/>
      <c r="BU7" s="527"/>
      <c r="BV7" s="527"/>
      <c r="BW7" s="527"/>
      <c r="BX7" s="527"/>
      <c r="BY7" s="527"/>
      <c r="BZ7" s="527"/>
      <c r="CA7" s="527"/>
      <c r="CB7" s="527"/>
      <c r="CC7" s="527"/>
      <c r="CD7" s="527"/>
      <c r="CE7" s="527"/>
      <c r="CF7" s="527"/>
      <c r="CG7" s="527"/>
      <c r="CH7" s="527"/>
      <c r="CI7" s="527"/>
      <c r="CJ7" s="527"/>
      <c r="CK7" s="527"/>
      <c r="CL7" s="527"/>
      <c r="CM7" s="527"/>
      <c r="CN7" s="528" t="s">
        <v>154</v>
      </c>
      <c r="CO7" s="529"/>
      <c r="CP7" s="529"/>
      <c r="CQ7" s="529"/>
      <c r="CR7" s="529"/>
      <c r="CS7" s="529"/>
      <c r="CT7" s="529"/>
      <c r="CU7" s="530"/>
      <c r="CV7" s="531" t="s">
        <v>38</v>
      </c>
      <c r="CW7" s="532"/>
      <c r="CX7" s="532"/>
      <c r="CY7" s="532"/>
      <c r="CZ7" s="532"/>
      <c r="DA7" s="532"/>
      <c r="DB7" s="532"/>
      <c r="DC7" s="532"/>
      <c r="DD7" s="532"/>
      <c r="DE7" s="533"/>
      <c r="DF7" s="238"/>
      <c r="DG7" s="238"/>
      <c r="DH7" s="515">
        <f>DH8+DH9+DH10+DH15</f>
        <v>8939984.16</v>
      </c>
      <c r="DI7" s="516"/>
      <c r="DJ7" s="516"/>
      <c r="DK7" s="516"/>
      <c r="DL7" s="516"/>
      <c r="DM7" s="516"/>
      <c r="DN7" s="516"/>
      <c r="DO7" s="516"/>
      <c r="DP7" s="516"/>
      <c r="DQ7" s="516"/>
      <c r="DR7" s="516"/>
      <c r="DS7" s="516"/>
      <c r="DT7" s="534"/>
      <c r="DU7" s="515">
        <f>DU8+DU9+DU10+DU15</f>
        <v>3478501.62</v>
      </c>
      <c r="DV7" s="516"/>
      <c r="DW7" s="516"/>
      <c r="DX7" s="516"/>
      <c r="DY7" s="516"/>
      <c r="DZ7" s="516"/>
      <c r="EA7" s="516"/>
      <c r="EB7" s="516"/>
      <c r="EC7" s="516"/>
      <c r="ED7" s="516"/>
      <c r="EE7" s="516"/>
      <c r="EF7" s="516"/>
      <c r="EG7" s="534"/>
      <c r="EH7" s="515">
        <f>EH8+EH9+EH10+EH15</f>
        <v>3793761.27</v>
      </c>
      <c r="EI7" s="516"/>
      <c r="EJ7" s="516"/>
      <c r="EK7" s="516"/>
      <c r="EL7" s="516"/>
      <c r="EM7" s="516"/>
      <c r="EN7" s="516"/>
      <c r="EO7" s="516"/>
      <c r="EP7" s="516"/>
      <c r="EQ7" s="516"/>
      <c r="ER7" s="516"/>
      <c r="ES7" s="516"/>
      <c r="ET7" s="534"/>
      <c r="EU7" s="515"/>
      <c r="EV7" s="516"/>
      <c r="EW7" s="516"/>
      <c r="EX7" s="516"/>
      <c r="EY7" s="516"/>
      <c r="EZ7" s="516"/>
      <c r="FA7" s="516"/>
      <c r="FB7" s="516"/>
      <c r="FC7" s="516"/>
      <c r="FD7" s="516"/>
      <c r="FE7" s="516"/>
      <c r="FF7" s="516"/>
      <c r="FG7" s="517"/>
    </row>
    <row r="8" spans="1:163" ht="69" customHeight="1">
      <c r="A8" s="481" t="s">
        <v>155</v>
      </c>
      <c r="B8" s="482"/>
      <c r="C8" s="482"/>
      <c r="D8" s="482"/>
      <c r="E8" s="482"/>
      <c r="F8" s="482"/>
      <c r="G8" s="482"/>
      <c r="H8" s="483"/>
      <c r="I8" s="484" t="s">
        <v>530</v>
      </c>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5"/>
      <c r="AX8" s="485"/>
      <c r="AY8" s="485"/>
      <c r="AZ8" s="485"/>
      <c r="BA8" s="485"/>
      <c r="BB8" s="485"/>
      <c r="BC8" s="485"/>
      <c r="BD8" s="485"/>
      <c r="BE8" s="485"/>
      <c r="BF8" s="485"/>
      <c r="BG8" s="485"/>
      <c r="BH8" s="485"/>
      <c r="BI8" s="485"/>
      <c r="BJ8" s="485"/>
      <c r="BK8" s="485"/>
      <c r="BL8" s="485"/>
      <c r="BM8" s="485"/>
      <c r="BN8" s="485"/>
      <c r="BO8" s="485"/>
      <c r="BP8" s="485"/>
      <c r="BQ8" s="485"/>
      <c r="BR8" s="485"/>
      <c r="BS8" s="485"/>
      <c r="BT8" s="485"/>
      <c r="BU8" s="485"/>
      <c r="BV8" s="485"/>
      <c r="BW8" s="485"/>
      <c r="BX8" s="485"/>
      <c r="BY8" s="485"/>
      <c r="BZ8" s="485"/>
      <c r="CA8" s="485"/>
      <c r="CB8" s="485"/>
      <c r="CC8" s="485"/>
      <c r="CD8" s="485"/>
      <c r="CE8" s="485"/>
      <c r="CF8" s="485"/>
      <c r="CG8" s="485"/>
      <c r="CH8" s="485"/>
      <c r="CI8" s="485"/>
      <c r="CJ8" s="485"/>
      <c r="CK8" s="485"/>
      <c r="CL8" s="485"/>
      <c r="CM8" s="485"/>
      <c r="CN8" s="486" t="s">
        <v>156</v>
      </c>
      <c r="CO8" s="482"/>
      <c r="CP8" s="482"/>
      <c r="CQ8" s="482"/>
      <c r="CR8" s="482"/>
      <c r="CS8" s="482"/>
      <c r="CT8" s="482"/>
      <c r="CU8" s="483"/>
      <c r="CV8" s="481" t="s">
        <v>38</v>
      </c>
      <c r="CW8" s="482"/>
      <c r="CX8" s="482"/>
      <c r="CY8" s="482"/>
      <c r="CZ8" s="482"/>
      <c r="DA8" s="482"/>
      <c r="DB8" s="482"/>
      <c r="DC8" s="482"/>
      <c r="DD8" s="482"/>
      <c r="DE8" s="483"/>
      <c r="DF8" s="236"/>
      <c r="DG8" s="236"/>
      <c r="DH8" s="477"/>
      <c r="DI8" s="478"/>
      <c r="DJ8" s="478"/>
      <c r="DK8" s="478"/>
      <c r="DL8" s="478"/>
      <c r="DM8" s="478"/>
      <c r="DN8" s="478"/>
      <c r="DO8" s="478"/>
      <c r="DP8" s="478"/>
      <c r="DQ8" s="478"/>
      <c r="DR8" s="478"/>
      <c r="DS8" s="478"/>
      <c r="DT8" s="479"/>
      <c r="DU8" s="477"/>
      <c r="DV8" s="478"/>
      <c r="DW8" s="478"/>
      <c r="DX8" s="478"/>
      <c r="DY8" s="478"/>
      <c r="DZ8" s="478"/>
      <c r="EA8" s="478"/>
      <c r="EB8" s="478"/>
      <c r="EC8" s="478"/>
      <c r="ED8" s="478"/>
      <c r="EE8" s="478"/>
      <c r="EF8" s="478"/>
      <c r="EG8" s="479"/>
      <c r="EH8" s="477"/>
      <c r="EI8" s="478"/>
      <c r="EJ8" s="478"/>
      <c r="EK8" s="478"/>
      <c r="EL8" s="478"/>
      <c r="EM8" s="478"/>
      <c r="EN8" s="478"/>
      <c r="EO8" s="478"/>
      <c r="EP8" s="478"/>
      <c r="EQ8" s="478"/>
      <c r="ER8" s="478"/>
      <c r="ES8" s="478"/>
      <c r="ET8" s="479"/>
      <c r="EU8" s="477"/>
      <c r="EV8" s="478"/>
      <c r="EW8" s="478"/>
      <c r="EX8" s="478"/>
      <c r="EY8" s="478"/>
      <c r="EZ8" s="478"/>
      <c r="FA8" s="478"/>
      <c r="FB8" s="478"/>
      <c r="FC8" s="478"/>
      <c r="FD8" s="478"/>
      <c r="FE8" s="478"/>
      <c r="FF8" s="478"/>
      <c r="FG8" s="480"/>
    </row>
    <row r="9" spans="1:163" ht="24" customHeight="1">
      <c r="A9" s="481" t="s">
        <v>157</v>
      </c>
      <c r="B9" s="482"/>
      <c r="C9" s="482"/>
      <c r="D9" s="482"/>
      <c r="E9" s="482"/>
      <c r="F9" s="482"/>
      <c r="G9" s="482"/>
      <c r="H9" s="483"/>
      <c r="I9" s="484" t="s">
        <v>248</v>
      </c>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5"/>
      <c r="AY9" s="485"/>
      <c r="AZ9" s="485"/>
      <c r="BA9" s="485"/>
      <c r="BB9" s="485"/>
      <c r="BC9" s="485"/>
      <c r="BD9" s="485"/>
      <c r="BE9" s="485"/>
      <c r="BF9" s="485"/>
      <c r="BG9" s="485"/>
      <c r="BH9" s="485"/>
      <c r="BI9" s="485"/>
      <c r="BJ9" s="485"/>
      <c r="BK9" s="485"/>
      <c r="BL9" s="485"/>
      <c r="BM9" s="485"/>
      <c r="BN9" s="485"/>
      <c r="BO9" s="485"/>
      <c r="BP9" s="485"/>
      <c r="BQ9" s="485"/>
      <c r="BR9" s="485"/>
      <c r="BS9" s="485"/>
      <c r="BT9" s="485"/>
      <c r="BU9" s="485"/>
      <c r="BV9" s="485"/>
      <c r="BW9" s="485"/>
      <c r="BX9" s="485"/>
      <c r="BY9" s="485"/>
      <c r="BZ9" s="485"/>
      <c r="CA9" s="485"/>
      <c r="CB9" s="485"/>
      <c r="CC9" s="485"/>
      <c r="CD9" s="485"/>
      <c r="CE9" s="485"/>
      <c r="CF9" s="485"/>
      <c r="CG9" s="485"/>
      <c r="CH9" s="485"/>
      <c r="CI9" s="485"/>
      <c r="CJ9" s="485"/>
      <c r="CK9" s="485"/>
      <c r="CL9" s="485"/>
      <c r="CM9" s="485"/>
      <c r="CN9" s="486" t="s">
        <v>158</v>
      </c>
      <c r="CO9" s="482"/>
      <c r="CP9" s="482"/>
      <c r="CQ9" s="482"/>
      <c r="CR9" s="482"/>
      <c r="CS9" s="482"/>
      <c r="CT9" s="482"/>
      <c r="CU9" s="483"/>
      <c r="CV9" s="481" t="s">
        <v>38</v>
      </c>
      <c r="CW9" s="482"/>
      <c r="CX9" s="482"/>
      <c r="CY9" s="482"/>
      <c r="CZ9" s="482"/>
      <c r="DA9" s="482"/>
      <c r="DB9" s="482"/>
      <c r="DC9" s="482"/>
      <c r="DD9" s="482"/>
      <c r="DE9" s="483"/>
      <c r="DF9" s="236"/>
      <c r="DG9" s="236"/>
      <c r="DH9" s="477"/>
      <c r="DI9" s="478"/>
      <c r="DJ9" s="478"/>
      <c r="DK9" s="478"/>
      <c r="DL9" s="478"/>
      <c r="DM9" s="478"/>
      <c r="DN9" s="478"/>
      <c r="DO9" s="478"/>
      <c r="DP9" s="478"/>
      <c r="DQ9" s="478"/>
      <c r="DR9" s="478"/>
      <c r="DS9" s="478"/>
      <c r="DT9" s="479"/>
      <c r="DU9" s="477"/>
      <c r="DV9" s="478"/>
      <c r="DW9" s="478"/>
      <c r="DX9" s="478"/>
      <c r="DY9" s="478"/>
      <c r="DZ9" s="478"/>
      <c r="EA9" s="478"/>
      <c r="EB9" s="478"/>
      <c r="EC9" s="478"/>
      <c r="ED9" s="478"/>
      <c r="EE9" s="478"/>
      <c r="EF9" s="478"/>
      <c r="EG9" s="479"/>
      <c r="EH9" s="477"/>
      <c r="EI9" s="478"/>
      <c r="EJ9" s="478"/>
      <c r="EK9" s="478"/>
      <c r="EL9" s="478"/>
      <c r="EM9" s="478"/>
      <c r="EN9" s="478"/>
      <c r="EO9" s="478"/>
      <c r="EP9" s="478"/>
      <c r="EQ9" s="478"/>
      <c r="ER9" s="478"/>
      <c r="ES9" s="478"/>
      <c r="ET9" s="479"/>
      <c r="EU9" s="477"/>
      <c r="EV9" s="478"/>
      <c r="EW9" s="478"/>
      <c r="EX9" s="478"/>
      <c r="EY9" s="478"/>
      <c r="EZ9" s="478"/>
      <c r="FA9" s="478"/>
      <c r="FB9" s="478"/>
      <c r="FC9" s="478"/>
      <c r="FD9" s="478"/>
      <c r="FE9" s="478"/>
      <c r="FF9" s="478"/>
      <c r="FG9" s="480"/>
    </row>
    <row r="10" spans="1:163" ht="24" customHeight="1">
      <c r="A10" s="481" t="s">
        <v>159</v>
      </c>
      <c r="B10" s="482"/>
      <c r="C10" s="482"/>
      <c r="D10" s="482"/>
      <c r="E10" s="482"/>
      <c r="F10" s="482"/>
      <c r="G10" s="482"/>
      <c r="H10" s="483"/>
      <c r="I10" s="484" t="s">
        <v>249</v>
      </c>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5"/>
      <c r="AY10" s="485"/>
      <c r="AZ10" s="485"/>
      <c r="BA10" s="485"/>
      <c r="BB10" s="485"/>
      <c r="BC10" s="485"/>
      <c r="BD10" s="485"/>
      <c r="BE10" s="485"/>
      <c r="BF10" s="485"/>
      <c r="BG10" s="485"/>
      <c r="BH10" s="485"/>
      <c r="BI10" s="485"/>
      <c r="BJ10" s="485"/>
      <c r="BK10" s="485"/>
      <c r="BL10" s="485"/>
      <c r="BM10" s="485"/>
      <c r="BN10" s="485"/>
      <c r="BO10" s="485"/>
      <c r="BP10" s="485"/>
      <c r="BQ10" s="485"/>
      <c r="BR10" s="485"/>
      <c r="BS10" s="485"/>
      <c r="BT10" s="485"/>
      <c r="BU10" s="485"/>
      <c r="BV10" s="485"/>
      <c r="BW10" s="485"/>
      <c r="BX10" s="485"/>
      <c r="BY10" s="485"/>
      <c r="BZ10" s="485"/>
      <c r="CA10" s="485"/>
      <c r="CB10" s="485"/>
      <c r="CC10" s="485"/>
      <c r="CD10" s="485"/>
      <c r="CE10" s="485"/>
      <c r="CF10" s="485"/>
      <c r="CG10" s="485"/>
      <c r="CH10" s="485"/>
      <c r="CI10" s="485"/>
      <c r="CJ10" s="485"/>
      <c r="CK10" s="485"/>
      <c r="CL10" s="485"/>
      <c r="CM10" s="485"/>
      <c r="CN10" s="486" t="s">
        <v>161</v>
      </c>
      <c r="CO10" s="482"/>
      <c r="CP10" s="482"/>
      <c r="CQ10" s="482"/>
      <c r="CR10" s="482"/>
      <c r="CS10" s="482"/>
      <c r="CT10" s="482"/>
      <c r="CU10" s="483"/>
      <c r="CV10" s="481" t="s">
        <v>38</v>
      </c>
      <c r="CW10" s="482"/>
      <c r="CX10" s="482"/>
      <c r="CY10" s="482"/>
      <c r="CZ10" s="482"/>
      <c r="DA10" s="482"/>
      <c r="DB10" s="482"/>
      <c r="DC10" s="482"/>
      <c r="DD10" s="482"/>
      <c r="DE10" s="483"/>
      <c r="DF10" s="236"/>
      <c r="DG10" s="236"/>
      <c r="DH10" s="477">
        <f>DH11</f>
        <v>2819501.4499999997</v>
      </c>
      <c r="DI10" s="478"/>
      <c r="DJ10" s="478"/>
      <c r="DK10" s="478"/>
      <c r="DL10" s="478"/>
      <c r="DM10" s="478"/>
      <c r="DN10" s="478"/>
      <c r="DO10" s="478"/>
      <c r="DP10" s="478"/>
      <c r="DQ10" s="478"/>
      <c r="DR10" s="478"/>
      <c r="DS10" s="478"/>
      <c r="DT10" s="479"/>
      <c r="DU10" s="477"/>
      <c r="DV10" s="478"/>
      <c r="DW10" s="478"/>
      <c r="DX10" s="478"/>
      <c r="DY10" s="478"/>
      <c r="DZ10" s="478"/>
      <c r="EA10" s="478"/>
      <c r="EB10" s="478"/>
      <c r="EC10" s="478"/>
      <c r="ED10" s="478"/>
      <c r="EE10" s="478"/>
      <c r="EF10" s="478"/>
      <c r="EG10" s="479"/>
      <c r="EH10" s="477"/>
      <c r="EI10" s="478"/>
      <c r="EJ10" s="478"/>
      <c r="EK10" s="478"/>
      <c r="EL10" s="478"/>
      <c r="EM10" s="478"/>
      <c r="EN10" s="478"/>
      <c r="EO10" s="478"/>
      <c r="EP10" s="478"/>
      <c r="EQ10" s="478"/>
      <c r="ER10" s="478"/>
      <c r="ES10" s="478"/>
      <c r="ET10" s="479"/>
      <c r="EU10" s="477"/>
      <c r="EV10" s="478"/>
      <c r="EW10" s="478"/>
      <c r="EX10" s="478"/>
      <c r="EY10" s="478"/>
      <c r="EZ10" s="478"/>
      <c r="FA10" s="478"/>
      <c r="FB10" s="478"/>
      <c r="FC10" s="478"/>
      <c r="FD10" s="478"/>
      <c r="FE10" s="478"/>
      <c r="FF10" s="478"/>
      <c r="FG10" s="480"/>
    </row>
    <row r="11" spans="1:163" ht="24" customHeight="1">
      <c r="A11" s="481" t="s">
        <v>358</v>
      </c>
      <c r="B11" s="482"/>
      <c r="C11" s="482"/>
      <c r="D11" s="482"/>
      <c r="E11" s="482"/>
      <c r="F11" s="482"/>
      <c r="G11" s="482"/>
      <c r="H11" s="483"/>
      <c r="I11" s="484" t="s">
        <v>166</v>
      </c>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c r="BV11" s="485"/>
      <c r="BW11" s="485"/>
      <c r="BX11" s="485"/>
      <c r="BY11" s="485"/>
      <c r="BZ11" s="485"/>
      <c r="CA11" s="485"/>
      <c r="CB11" s="485"/>
      <c r="CC11" s="485"/>
      <c r="CD11" s="485"/>
      <c r="CE11" s="485"/>
      <c r="CF11" s="485"/>
      <c r="CG11" s="485"/>
      <c r="CH11" s="485"/>
      <c r="CI11" s="485"/>
      <c r="CJ11" s="485"/>
      <c r="CK11" s="485"/>
      <c r="CL11" s="485"/>
      <c r="CM11" s="485"/>
      <c r="CN11" s="486" t="s">
        <v>359</v>
      </c>
      <c r="CO11" s="482"/>
      <c r="CP11" s="482"/>
      <c r="CQ11" s="482"/>
      <c r="CR11" s="482"/>
      <c r="CS11" s="482"/>
      <c r="CT11" s="482"/>
      <c r="CU11" s="483"/>
      <c r="CV11" s="481" t="s">
        <v>38</v>
      </c>
      <c r="CW11" s="482"/>
      <c r="CX11" s="482"/>
      <c r="CY11" s="482"/>
      <c r="CZ11" s="482"/>
      <c r="DA11" s="482"/>
      <c r="DB11" s="482"/>
      <c r="DC11" s="482"/>
      <c r="DD11" s="482"/>
      <c r="DE11" s="483"/>
      <c r="DF11" s="236" t="s">
        <v>38</v>
      </c>
      <c r="DG11" s="236"/>
      <c r="DH11" s="477">
        <f>191173.28+2290000+51800+286528.17</f>
        <v>2819501.4499999997</v>
      </c>
      <c r="DI11" s="478"/>
      <c r="DJ11" s="478"/>
      <c r="DK11" s="478"/>
      <c r="DL11" s="478"/>
      <c r="DM11" s="478"/>
      <c r="DN11" s="478"/>
      <c r="DO11" s="478"/>
      <c r="DP11" s="478"/>
      <c r="DQ11" s="478"/>
      <c r="DR11" s="478"/>
      <c r="DS11" s="478"/>
      <c r="DT11" s="479"/>
      <c r="DU11" s="477"/>
      <c r="DV11" s="478"/>
      <c r="DW11" s="478"/>
      <c r="DX11" s="478"/>
      <c r="DY11" s="478"/>
      <c r="DZ11" s="478"/>
      <c r="EA11" s="478"/>
      <c r="EB11" s="478"/>
      <c r="EC11" s="478"/>
      <c r="ED11" s="478"/>
      <c r="EE11" s="478"/>
      <c r="EF11" s="478"/>
      <c r="EG11" s="479"/>
      <c r="EH11" s="477"/>
      <c r="EI11" s="478"/>
      <c r="EJ11" s="478"/>
      <c r="EK11" s="478"/>
      <c r="EL11" s="478"/>
      <c r="EM11" s="478"/>
      <c r="EN11" s="478"/>
      <c r="EO11" s="478"/>
      <c r="EP11" s="478"/>
      <c r="EQ11" s="478"/>
      <c r="ER11" s="478"/>
      <c r="ES11" s="478"/>
      <c r="ET11" s="479"/>
      <c r="EU11" s="477"/>
      <c r="EV11" s="478"/>
      <c r="EW11" s="478"/>
      <c r="EX11" s="478"/>
      <c r="EY11" s="478"/>
      <c r="EZ11" s="478"/>
      <c r="FA11" s="478"/>
      <c r="FB11" s="478"/>
      <c r="FC11" s="478"/>
      <c r="FD11" s="478"/>
      <c r="FE11" s="478"/>
      <c r="FF11" s="478"/>
      <c r="FG11" s="480"/>
    </row>
    <row r="12" spans="1:163" ht="101.25" customHeight="1">
      <c r="A12" s="481" t="s">
        <v>531</v>
      </c>
      <c r="B12" s="482"/>
      <c r="C12" s="482"/>
      <c r="D12" s="482"/>
      <c r="E12" s="482"/>
      <c r="F12" s="482"/>
      <c r="G12" s="482"/>
      <c r="H12" s="483"/>
      <c r="I12" s="484" t="s">
        <v>367</v>
      </c>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5"/>
      <c r="BK12" s="485"/>
      <c r="BL12" s="485"/>
      <c r="BM12" s="485"/>
      <c r="BN12" s="485"/>
      <c r="BO12" s="485"/>
      <c r="BP12" s="485"/>
      <c r="BQ12" s="485"/>
      <c r="BR12" s="485"/>
      <c r="BS12" s="485"/>
      <c r="BT12" s="485"/>
      <c r="BU12" s="485"/>
      <c r="BV12" s="485"/>
      <c r="BW12" s="485"/>
      <c r="BX12" s="485"/>
      <c r="BY12" s="485"/>
      <c r="BZ12" s="485"/>
      <c r="CA12" s="485"/>
      <c r="CB12" s="485"/>
      <c r="CC12" s="485"/>
      <c r="CD12" s="485"/>
      <c r="CE12" s="485"/>
      <c r="CF12" s="485"/>
      <c r="CG12" s="485"/>
      <c r="CH12" s="485"/>
      <c r="CI12" s="485"/>
      <c r="CJ12" s="485"/>
      <c r="CK12" s="485"/>
      <c r="CL12" s="485"/>
      <c r="CM12" s="485"/>
      <c r="CN12" s="486" t="s">
        <v>361</v>
      </c>
      <c r="CO12" s="482"/>
      <c r="CP12" s="482"/>
      <c r="CQ12" s="482"/>
      <c r="CR12" s="482"/>
      <c r="CS12" s="482"/>
      <c r="CT12" s="482"/>
      <c r="CU12" s="483"/>
      <c r="CV12" s="481" t="s">
        <v>38</v>
      </c>
      <c r="CW12" s="482"/>
      <c r="CX12" s="482"/>
      <c r="CY12" s="482"/>
      <c r="CZ12" s="482"/>
      <c r="DA12" s="482"/>
      <c r="DB12" s="482"/>
      <c r="DC12" s="482"/>
      <c r="DD12" s="482"/>
      <c r="DE12" s="483"/>
      <c r="DF12" s="303"/>
      <c r="DG12" s="236"/>
      <c r="DH12" s="477"/>
      <c r="DI12" s="478"/>
      <c r="DJ12" s="478"/>
      <c r="DK12" s="478"/>
      <c r="DL12" s="478"/>
      <c r="DM12" s="478"/>
      <c r="DN12" s="478"/>
      <c r="DO12" s="478"/>
      <c r="DP12" s="478"/>
      <c r="DQ12" s="478"/>
      <c r="DR12" s="478"/>
      <c r="DS12" s="478"/>
      <c r="DT12" s="479"/>
      <c r="DU12" s="477"/>
      <c r="DV12" s="478"/>
      <c r="DW12" s="478"/>
      <c r="DX12" s="478"/>
      <c r="DY12" s="478"/>
      <c r="DZ12" s="478"/>
      <c r="EA12" s="478"/>
      <c r="EB12" s="478"/>
      <c r="EC12" s="478"/>
      <c r="ED12" s="478"/>
      <c r="EE12" s="478"/>
      <c r="EF12" s="478"/>
      <c r="EG12" s="479"/>
      <c r="EH12" s="477"/>
      <c r="EI12" s="478"/>
      <c r="EJ12" s="478"/>
      <c r="EK12" s="478"/>
      <c r="EL12" s="478"/>
      <c r="EM12" s="478"/>
      <c r="EN12" s="478"/>
      <c r="EO12" s="478"/>
      <c r="EP12" s="478"/>
      <c r="EQ12" s="478"/>
      <c r="ER12" s="478"/>
      <c r="ES12" s="478"/>
      <c r="ET12" s="479"/>
      <c r="EU12" s="477"/>
      <c r="EV12" s="478"/>
      <c r="EW12" s="478"/>
      <c r="EX12" s="478"/>
      <c r="EY12" s="478"/>
      <c r="EZ12" s="478"/>
      <c r="FA12" s="478"/>
      <c r="FB12" s="478"/>
      <c r="FC12" s="478"/>
      <c r="FD12" s="478"/>
      <c r="FE12" s="478"/>
      <c r="FF12" s="478"/>
      <c r="FG12" s="480"/>
    </row>
    <row r="13" spans="1:163" ht="24" customHeight="1">
      <c r="A13" s="481" t="s">
        <v>362</v>
      </c>
      <c r="B13" s="482"/>
      <c r="C13" s="482"/>
      <c r="D13" s="482"/>
      <c r="E13" s="482"/>
      <c r="F13" s="482"/>
      <c r="G13" s="482"/>
      <c r="H13" s="483"/>
      <c r="I13" s="484" t="s">
        <v>363</v>
      </c>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5"/>
      <c r="AM13" s="485"/>
      <c r="AN13" s="485"/>
      <c r="AO13" s="485"/>
      <c r="AP13" s="485"/>
      <c r="AQ13" s="485"/>
      <c r="AR13" s="485"/>
      <c r="AS13" s="485"/>
      <c r="AT13" s="485"/>
      <c r="AU13" s="485"/>
      <c r="AV13" s="485"/>
      <c r="AW13" s="485"/>
      <c r="AX13" s="485"/>
      <c r="AY13" s="485"/>
      <c r="AZ13" s="485"/>
      <c r="BA13" s="485"/>
      <c r="BB13" s="485"/>
      <c r="BC13" s="485"/>
      <c r="BD13" s="485"/>
      <c r="BE13" s="485"/>
      <c r="BF13" s="485"/>
      <c r="BG13" s="485"/>
      <c r="BH13" s="485"/>
      <c r="BI13" s="485"/>
      <c r="BJ13" s="485"/>
      <c r="BK13" s="485"/>
      <c r="BL13" s="485"/>
      <c r="BM13" s="485"/>
      <c r="BN13" s="485"/>
      <c r="BO13" s="485"/>
      <c r="BP13" s="485"/>
      <c r="BQ13" s="485"/>
      <c r="BR13" s="485"/>
      <c r="BS13" s="485"/>
      <c r="BT13" s="485"/>
      <c r="BU13" s="485"/>
      <c r="BV13" s="485"/>
      <c r="BW13" s="485"/>
      <c r="BX13" s="485"/>
      <c r="BY13" s="485"/>
      <c r="BZ13" s="485"/>
      <c r="CA13" s="485"/>
      <c r="CB13" s="485"/>
      <c r="CC13" s="485"/>
      <c r="CD13" s="485"/>
      <c r="CE13" s="485"/>
      <c r="CF13" s="485"/>
      <c r="CG13" s="485"/>
      <c r="CH13" s="485"/>
      <c r="CI13" s="485"/>
      <c r="CJ13" s="485"/>
      <c r="CK13" s="485"/>
      <c r="CL13" s="485"/>
      <c r="CM13" s="485"/>
      <c r="CN13" s="486" t="s">
        <v>364</v>
      </c>
      <c r="CO13" s="482"/>
      <c r="CP13" s="482"/>
      <c r="CQ13" s="482"/>
      <c r="CR13" s="482"/>
      <c r="CS13" s="482"/>
      <c r="CT13" s="482"/>
      <c r="CU13" s="483"/>
      <c r="CV13" s="481" t="s">
        <v>38</v>
      </c>
      <c r="CW13" s="482"/>
      <c r="CX13" s="482"/>
      <c r="CY13" s="482"/>
      <c r="CZ13" s="482"/>
      <c r="DA13" s="482"/>
      <c r="DB13" s="482"/>
      <c r="DC13" s="482"/>
      <c r="DD13" s="482"/>
      <c r="DE13" s="483"/>
      <c r="DF13" s="236"/>
      <c r="DG13" s="236"/>
      <c r="DH13" s="477"/>
      <c r="DI13" s="478"/>
      <c r="DJ13" s="478"/>
      <c r="DK13" s="478"/>
      <c r="DL13" s="478"/>
      <c r="DM13" s="478"/>
      <c r="DN13" s="478"/>
      <c r="DO13" s="478"/>
      <c r="DP13" s="478"/>
      <c r="DQ13" s="478"/>
      <c r="DR13" s="478"/>
      <c r="DS13" s="478"/>
      <c r="DT13" s="479"/>
      <c r="DU13" s="477"/>
      <c r="DV13" s="478"/>
      <c r="DW13" s="478"/>
      <c r="DX13" s="478"/>
      <c r="DY13" s="478"/>
      <c r="DZ13" s="478"/>
      <c r="EA13" s="478"/>
      <c r="EB13" s="478"/>
      <c r="EC13" s="478"/>
      <c r="ED13" s="478"/>
      <c r="EE13" s="478"/>
      <c r="EF13" s="478"/>
      <c r="EG13" s="479"/>
      <c r="EH13" s="477"/>
      <c r="EI13" s="478"/>
      <c r="EJ13" s="478"/>
      <c r="EK13" s="478"/>
      <c r="EL13" s="478"/>
      <c r="EM13" s="478"/>
      <c r="EN13" s="478"/>
      <c r="EO13" s="478"/>
      <c r="EP13" s="478"/>
      <c r="EQ13" s="478"/>
      <c r="ER13" s="478"/>
      <c r="ES13" s="478"/>
      <c r="ET13" s="479"/>
      <c r="EU13" s="477"/>
      <c r="EV13" s="478"/>
      <c r="EW13" s="478"/>
      <c r="EX13" s="478"/>
      <c r="EY13" s="478"/>
      <c r="EZ13" s="478"/>
      <c r="FA13" s="478"/>
      <c r="FB13" s="478"/>
      <c r="FC13" s="478"/>
      <c r="FD13" s="478"/>
      <c r="FE13" s="478"/>
      <c r="FF13" s="478"/>
      <c r="FG13" s="480"/>
    </row>
    <row r="14" spans="1:163" ht="12" customHeight="1" hidden="1">
      <c r="A14" s="481"/>
      <c r="B14" s="482"/>
      <c r="C14" s="482"/>
      <c r="D14" s="482"/>
      <c r="E14" s="482"/>
      <c r="F14" s="482"/>
      <c r="G14" s="482"/>
      <c r="H14" s="483"/>
      <c r="I14" s="484" t="s">
        <v>360</v>
      </c>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c r="BF14" s="485"/>
      <c r="BG14" s="485"/>
      <c r="BH14" s="485"/>
      <c r="BI14" s="485"/>
      <c r="BJ14" s="485"/>
      <c r="BK14" s="485"/>
      <c r="BL14" s="485"/>
      <c r="BM14" s="485"/>
      <c r="BN14" s="485"/>
      <c r="BO14" s="485"/>
      <c r="BP14" s="485"/>
      <c r="BQ14" s="485"/>
      <c r="BR14" s="485"/>
      <c r="BS14" s="485"/>
      <c r="BT14" s="485"/>
      <c r="BU14" s="485"/>
      <c r="BV14" s="485"/>
      <c r="BW14" s="485"/>
      <c r="BX14" s="485"/>
      <c r="BY14" s="485"/>
      <c r="BZ14" s="485"/>
      <c r="CA14" s="485"/>
      <c r="CB14" s="485"/>
      <c r="CC14" s="485"/>
      <c r="CD14" s="485"/>
      <c r="CE14" s="485"/>
      <c r="CF14" s="485"/>
      <c r="CG14" s="485"/>
      <c r="CH14" s="485"/>
      <c r="CI14" s="485"/>
      <c r="CJ14" s="485"/>
      <c r="CK14" s="485"/>
      <c r="CL14" s="485"/>
      <c r="CM14" s="485"/>
      <c r="CN14" s="486" t="s">
        <v>365</v>
      </c>
      <c r="CO14" s="482"/>
      <c r="CP14" s="482"/>
      <c r="CQ14" s="482"/>
      <c r="CR14" s="482"/>
      <c r="CS14" s="482"/>
      <c r="CT14" s="482"/>
      <c r="CU14" s="483"/>
      <c r="CV14" s="481" t="s">
        <v>38</v>
      </c>
      <c r="CW14" s="482"/>
      <c r="CX14" s="482"/>
      <c r="CY14" s="482"/>
      <c r="CZ14" s="482"/>
      <c r="DA14" s="482"/>
      <c r="DB14" s="482"/>
      <c r="DC14" s="482"/>
      <c r="DD14" s="482"/>
      <c r="DE14" s="483"/>
      <c r="DF14" s="236"/>
      <c r="DG14" s="236"/>
      <c r="DH14" s="477"/>
      <c r="DI14" s="478"/>
      <c r="DJ14" s="478"/>
      <c r="DK14" s="478"/>
      <c r="DL14" s="478"/>
      <c r="DM14" s="478"/>
      <c r="DN14" s="478"/>
      <c r="DO14" s="478"/>
      <c r="DP14" s="478"/>
      <c r="DQ14" s="478"/>
      <c r="DR14" s="478"/>
      <c r="DS14" s="478"/>
      <c r="DT14" s="479"/>
      <c r="DU14" s="477"/>
      <c r="DV14" s="478"/>
      <c r="DW14" s="478"/>
      <c r="DX14" s="478"/>
      <c r="DY14" s="478"/>
      <c r="DZ14" s="478"/>
      <c r="EA14" s="478"/>
      <c r="EB14" s="478"/>
      <c r="EC14" s="478"/>
      <c r="ED14" s="478"/>
      <c r="EE14" s="478"/>
      <c r="EF14" s="478"/>
      <c r="EG14" s="479"/>
      <c r="EH14" s="477"/>
      <c r="EI14" s="478"/>
      <c r="EJ14" s="478"/>
      <c r="EK14" s="478"/>
      <c r="EL14" s="478"/>
      <c r="EM14" s="478"/>
      <c r="EN14" s="478"/>
      <c r="EO14" s="478"/>
      <c r="EP14" s="478"/>
      <c r="EQ14" s="478"/>
      <c r="ER14" s="478"/>
      <c r="ES14" s="478"/>
      <c r="ET14" s="479"/>
      <c r="EU14" s="477"/>
      <c r="EV14" s="478"/>
      <c r="EW14" s="478"/>
      <c r="EX14" s="478"/>
      <c r="EY14" s="478"/>
      <c r="EZ14" s="478"/>
      <c r="FA14" s="478"/>
      <c r="FB14" s="478"/>
      <c r="FC14" s="478"/>
      <c r="FD14" s="478"/>
      <c r="FE14" s="478"/>
      <c r="FF14" s="478"/>
      <c r="FG14" s="480"/>
    </row>
    <row r="15" spans="1:163" ht="24" customHeight="1">
      <c r="A15" s="481" t="s">
        <v>160</v>
      </c>
      <c r="B15" s="482"/>
      <c r="C15" s="482"/>
      <c r="D15" s="482"/>
      <c r="E15" s="482"/>
      <c r="F15" s="482"/>
      <c r="G15" s="482"/>
      <c r="H15" s="483"/>
      <c r="I15" s="484" t="s">
        <v>250</v>
      </c>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BB15" s="485"/>
      <c r="BC15" s="485"/>
      <c r="BD15" s="485"/>
      <c r="BE15" s="485"/>
      <c r="BF15" s="485"/>
      <c r="BG15" s="485"/>
      <c r="BH15" s="485"/>
      <c r="BI15" s="485"/>
      <c r="BJ15" s="485"/>
      <c r="BK15" s="485"/>
      <c r="BL15" s="485"/>
      <c r="BM15" s="485"/>
      <c r="BN15" s="485"/>
      <c r="BO15" s="485"/>
      <c r="BP15" s="485"/>
      <c r="BQ15" s="485"/>
      <c r="BR15" s="485"/>
      <c r="BS15" s="485"/>
      <c r="BT15" s="485"/>
      <c r="BU15" s="485"/>
      <c r="BV15" s="485"/>
      <c r="BW15" s="485"/>
      <c r="BX15" s="485"/>
      <c r="BY15" s="485"/>
      <c r="BZ15" s="485"/>
      <c r="CA15" s="485"/>
      <c r="CB15" s="485"/>
      <c r="CC15" s="485"/>
      <c r="CD15" s="485"/>
      <c r="CE15" s="485"/>
      <c r="CF15" s="485"/>
      <c r="CG15" s="485"/>
      <c r="CH15" s="485"/>
      <c r="CI15" s="485"/>
      <c r="CJ15" s="485"/>
      <c r="CK15" s="485"/>
      <c r="CL15" s="485"/>
      <c r="CM15" s="485"/>
      <c r="CN15" s="486" t="s">
        <v>162</v>
      </c>
      <c r="CO15" s="482"/>
      <c r="CP15" s="482"/>
      <c r="CQ15" s="482"/>
      <c r="CR15" s="482"/>
      <c r="CS15" s="482"/>
      <c r="CT15" s="482"/>
      <c r="CU15" s="483"/>
      <c r="CV15" s="481" t="s">
        <v>38</v>
      </c>
      <c r="CW15" s="482"/>
      <c r="CX15" s="482"/>
      <c r="CY15" s="482"/>
      <c r="CZ15" s="482"/>
      <c r="DA15" s="482"/>
      <c r="DB15" s="482"/>
      <c r="DC15" s="482"/>
      <c r="DD15" s="482"/>
      <c r="DE15" s="483"/>
      <c r="DF15" s="236"/>
      <c r="DG15" s="236"/>
      <c r="DH15" s="477">
        <f>DH16+DH19+DH27</f>
        <v>6120482.71</v>
      </c>
      <c r="DI15" s="478"/>
      <c r="DJ15" s="478"/>
      <c r="DK15" s="478"/>
      <c r="DL15" s="478"/>
      <c r="DM15" s="478"/>
      <c r="DN15" s="478"/>
      <c r="DO15" s="478"/>
      <c r="DP15" s="478"/>
      <c r="DQ15" s="478"/>
      <c r="DR15" s="478"/>
      <c r="DS15" s="478"/>
      <c r="DT15" s="479"/>
      <c r="DU15" s="477">
        <f>DU16+DU19+DU27</f>
        <v>3478501.62</v>
      </c>
      <c r="DV15" s="478"/>
      <c r="DW15" s="478"/>
      <c r="DX15" s="478"/>
      <c r="DY15" s="478"/>
      <c r="DZ15" s="478"/>
      <c r="EA15" s="478"/>
      <c r="EB15" s="478"/>
      <c r="EC15" s="478"/>
      <c r="ED15" s="478"/>
      <c r="EE15" s="478"/>
      <c r="EF15" s="478"/>
      <c r="EG15" s="479"/>
      <c r="EH15" s="477">
        <f>EH16+EH19+EH27</f>
        <v>3793761.27</v>
      </c>
      <c r="EI15" s="478"/>
      <c r="EJ15" s="478"/>
      <c r="EK15" s="478"/>
      <c r="EL15" s="478"/>
      <c r="EM15" s="478"/>
      <c r="EN15" s="478"/>
      <c r="EO15" s="478"/>
      <c r="EP15" s="478"/>
      <c r="EQ15" s="478"/>
      <c r="ER15" s="478"/>
      <c r="ES15" s="478"/>
      <c r="ET15" s="479"/>
      <c r="EU15" s="477"/>
      <c r="EV15" s="478"/>
      <c r="EW15" s="478"/>
      <c r="EX15" s="478"/>
      <c r="EY15" s="478"/>
      <c r="EZ15" s="478"/>
      <c r="FA15" s="478"/>
      <c r="FB15" s="478"/>
      <c r="FC15" s="478"/>
      <c r="FD15" s="478"/>
      <c r="FE15" s="478"/>
      <c r="FF15" s="478"/>
      <c r="FG15" s="480"/>
    </row>
    <row r="16" spans="1:163" ht="34.5" customHeight="1">
      <c r="A16" s="481" t="s">
        <v>163</v>
      </c>
      <c r="B16" s="482"/>
      <c r="C16" s="482"/>
      <c r="D16" s="482"/>
      <c r="E16" s="482"/>
      <c r="F16" s="482"/>
      <c r="G16" s="482"/>
      <c r="H16" s="483"/>
      <c r="I16" s="535" t="s">
        <v>532</v>
      </c>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c r="AU16" s="536"/>
      <c r="AV16" s="536"/>
      <c r="AW16" s="536"/>
      <c r="AX16" s="536"/>
      <c r="AY16" s="536"/>
      <c r="AZ16" s="536"/>
      <c r="BA16" s="536"/>
      <c r="BB16" s="536"/>
      <c r="BC16" s="536"/>
      <c r="BD16" s="536"/>
      <c r="BE16" s="536"/>
      <c r="BF16" s="536"/>
      <c r="BG16" s="536"/>
      <c r="BH16" s="536"/>
      <c r="BI16" s="536"/>
      <c r="BJ16" s="536"/>
      <c r="BK16" s="536"/>
      <c r="BL16" s="536"/>
      <c r="BM16" s="536"/>
      <c r="BN16" s="536"/>
      <c r="BO16" s="536"/>
      <c r="BP16" s="536"/>
      <c r="BQ16" s="536"/>
      <c r="BR16" s="536"/>
      <c r="BS16" s="536"/>
      <c r="BT16" s="536"/>
      <c r="BU16" s="536"/>
      <c r="BV16" s="536"/>
      <c r="BW16" s="536"/>
      <c r="BX16" s="536"/>
      <c r="BY16" s="536"/>
      <c r="BZ16" s="536"/>
      <c r="CA16" s="536"/>
      <c r="CB16" s="536"/>
      <c r="CC16" s="536"/>
      <c r="CD16" s="536"/>
      <c r="CE16" s="536"/>
      <c r="CF16" s="536"/>
      <c r="CG16" s="536"/>
      <c r="CH16" s="536"/>
      <c r="CI16" s="536"/>
      <c r="CJ16" s="536"/>
      <c r="CK16" s="536"/>
      <c r="CL16" s="536"/>
      <c r="CM16" s="536"/>
      <c r="CN16" s="486" t="s">
        <v>164</v>
      </c>
      <c r="CO16" s="482"/>
      <c r="CP16" s="482"/>
      <c r="CQ16" s="482"/>
      <c r="CR16" s="482"/>
      <c r="CS16" s="482"/>
      <c r="CT16" s="482"/>
      <c r="CU16" s="483"/>
      <c r="CV16" s="481" t="s">
        <v>38</v>
      </c>
      <c r="CW16" s="482"/>
      <c r="CX16" s="482"/>
      <c r="CY16" s="482"/>
      <c r="CZ16" s="482"/>
      <c r="DA16" s="482"/>
      <c r="DB16" s="482"/>
      <c r="DC16" s="482"/>
      <c r="DD16" s="482"/>
      <c r="DE16" s="483"/>
      <c r="DF16" s="236"/>
      <c r="DG16" s="236"/>
      <c r="DH16" s="477">
        <f>DH17</f>
        <v>4603029.03</v>
      </c>
      <c r="DI16" s="478"/>
      <c r="DJ16" s="478"/>
      <c r="DK16" s="478"/>
      <c r="DL16" s="478"/>
      <c r="DM16" s="478"/>
      <c r="DN16" s="478"/>
      <c r="DO16" s="478"/>
      <c r="DP16" s="478"/>
      <c r="DQ16" s="478"/>
      <c r="DR16" s="478"/>
      <c r="DS16" s="478"/>
      <c r="DT16" s="479"/>
      <c r="DU16" s="477">
        <f>DU17</f>
        <v>2804729</v>
      </c>
      <c r="DV16" s="478"/>
      <c r="DW16" s="478"/>
      <c r="DX16" s="478"/>
      <c r="DY16" s="478"/>
      <c r="DZ16" s="478"/>
      <c r="EA16" s="478"/>
      <c r="EB16" s="478"/>
      <c r="EC16" s="478"/>
      <c r="ED16" s="478"/>
      <c r="EE16" s="478"/>
      <c r="EF16" s="478"/>
      <c r="EG16" s="479"/>
      <c r="EH16" s="477">
        <f>EH17</f>
        <v>3119988.65</v>
      </c>
      <c r="EI16" s="478"/>
      <c r="EJ16" s="478"/>
      <c r="EK16" s="478"/>
      <c r="EL16" s="478"/>
      <c r="EM16" s="478"/>
      <c r="EN16" s="478"/>
      <c r="EO16" s="478"/>
      <c r="EP16" s="478"/>
      <c r="EQ16" s="478"/>
      <c r="ER16" s="478"/>
      <c r="ES16" s="478"/>
      <c r="ET16" s="479"/>
      <c r="EU16" s="477"/>
      <c r="EV16" s="478"/>
      <c r="EW16" s="478"/>
      <c r="EX16" s="478"/>
      <c r="EY16" s="478"/>
      <c r="EZ16" s="478"/>
      <c r="FA16" s="478"/>
      <c r="FB16" s="478"/>
      <c r="FC16" s="478"/>
      <c r="FD16" s="478"/>
      <c r="FE16" s="478"/>
      <c r="FF16" s="478"/>
      <c r="FG16" s="480"/>
    </row>
    <row r="17" spans="1:163" ht="24" customHeight="1">
      <c r="A17" s="481" t="s">
        <v>165</v>
      </c>
      <c r="B17" s="482"/>
      <c r="C17" s="482"/>
      <c r="D17" s="482"/>
      <c r="E17" s="482"/>
      <c r="F17" s="482"/>
      <c r="G17" s="482"/>
      <c r="H17" s="483"/>
      <c r="I17" s="537" t="s">
        <v>166</v>
      </c>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8"/>
      <c r="AJ17" s="538"/>
      <c r="AK17" s="538"/>
      <c r="AL17" s="538"/>
      <c r="AM17" s="538"/>
      <c r="AN17" s="538"/>
      <c r="AO17" s="538"/>
      <c r="AP17" s="538"/>
      <c r="AQ17" s="538"/>
      <c r="AR17" s="538"/>
      <c r="AS17" s="538"/>
      <c r="AT17" s="538"/>
      <c r="AU17" s="538"/>
      <c r="AV17" s="538"/>
      <c r="AW17" s="538"/>
      <c r="AX17" s="538"/>
      <c r="AY17" s="538"/>
      <c r="AZ17" s="538"/>
      <c r="BA17" s="538"/>
      <c r="BB17" s="538"/>
      <c r="BC17" s="538"/>
      <c r="BD17" s="538"/>
      <c r="BE17" s="538"/>
      <c r="BF17" s="538"/>
      <c r="BG17" s="538"/>
      <c r="BH17" s="538"/>
      <c r="BI17" s="538"/>
      <c r="BJ17" s="538"/>
      <c r="BK17" s="538"/>
      <c r="BL17" s="538"/>
      <c r="BM17" s="538"/>
      <c r="BN17" s="538"/>
      <c r="BO17" s="538"/>
      <c r="BP17" s="538"/>
      <c r="BQ17" s="538"/>
      <c r="BR17" s="538"/>
      <c r="BS17" s="538"/>
      <c r="BT17" s="538"/>
      <c r="BU17" s="538"/>
      <c r="BV17" s="538"/>
      <c r="BW17" s="538"/>
      <c r="BX17" s="538"/>
      <c r="BY17" s="538"/>
      <c r="BZ17" s="538"/>
      <c r="CA17" s="538"/>
      <c r="CB17" s="538"/>
      <c r="CC17" s="538"/>
      <c r="CD17" s="538"/>
      <c r="CE17" s="538"/>
      <c r="CF17" s="538"/>
      <c r="CG17" s="538"/>
      <c r="CH17" s="538"/>
      <c r="CI17" s="538"/>
      <c r="CJ17" s="538"/>
      <c r="CK17" s="538"/>
      <c r="CL17" s="538"/>
      <c r="CM17" s="538"/>
      <c r="CN17" s="486" t="s">
        <v>167</v>
      </c>
      <c r="CO17" s="482"/>
      <c r="CP17" s="482"/>
      <c r="CQ17" s="482"/>
      <c r="CR17" s="482"/>
      <c r="CS17" s="482"/>
      <c r="CT17" s="482"/>
      <c r="CU17" s="483"/>
      <c r="CV17" s="481" t="s">
        <v>38</v>
      </c>
      <c r="CW17" s="482"/>
      <c r="CX17" s="482"/>
      <c r="CY17" s="482"/>
      <c r="CZ17" s="482"/>
      <c r="DA17" s="482"/>
      <c r="DB17" s="482"/>
      <c r="DC17" s="482"/>
      <c r="DD17" s="482"/>
      <c r="DE17" s="483"/>
      <c r="DF17" s="236"/>
      <c r="DG17" s="236"/>
      <c r="DH17" s="477">
        <f>'Прилож.2'!DG55-154171.37</f>
        <v>4603029.03</v>
      </c>
      <c r="DI17" s="478"/>
      <c r="DJ17" s="478"/>
      <c r="DK17" s="478"/>
      <c r="DL17" s="478"/>
      <c r="DM17" s="478"/>
      <c r="DN17" s="478"/>
      <c r="DO17" s="478"/>
      <c r="DP17" s="478"/>
      <c r="DQ17" s="478"/>
      <c r="DR17" s="478"/>
      <c r="DS17" s="478"/>
      <c r="DT17" s="479"/>
      <c r="DU17" s="477">
        <f>'Прилож.2-25'!DG55</f>
        <v>2804729</v>
      </c>
      <c r="DV17" s="478"/>
      <c r="DW17" s="478"/>
      <c r="DX17" s="478"/>
      <c r="DY17" s="478"/>
      <c r="DZ17" s="478"/>
      <c r="EA17" s="478"/>
      <c r="EB17" s="478"/>
      <c r="EC17" s="478"/>
      <c r="ED17" s="478"/>
      <c r="EE17" s="478"/>
      <c r="EF17" s="478"/>
      <c r="EG17" s="479"/>
      <c r="EH17" s="477">
        <f>'Прилож.2-26'!DG55</f>
        <v>3119988.65</v>
      </c>
      <c r="EI17" s="478"/>
      <c r="EJ17" s="478"/>
      <c r="EK17" s="478"/>
      <c r="EL17" s="478"/>
      <c r="EM17" s="478"/>
      <c r="EN17" s="478"/>
      <c r="EO17" s="478"/>
      <c r="EP17" s="478"/>
      <c r="EQ17" s="478"/>
      <c r="ER17" s="478"/>
      <c r="ES17" s="478"/>
      <c r="ET17" s="479"/>
      <c r="EU17" s="477"/>
      <c r="EV17" s="478"/>
      <c r="EW17" s="478"/>
      <c r="EX17" s="478"/>
      <c r="EY17" s="478"/>
      <c r="EZ17" s="478"/>
      <c r="FA17" s="478"/>
      <c r="FB17" s="478"/>
      <c r="FC17" s="478"/>
      <c r="FD17" s="478"/>
      <c r="FE17" s="478"/>
      <c r="FF17" s="478"/>
      <c r="FG17" s="480"/>
    </row>
    <row r="18" spans="1:163" ht="12.75" customHeight="1">
      <c r="A18" s="481" t="s">
        <v>168</v>
      </c>
      <c r="B18" s="482"/>
      <c r="C18" s="482"/>
      <c r="D18" s="482"/>
      <c r="E18" s="482"/>
      <c r="F18" s="482"/>
      <c r="G18" s="482"/>
      <c r="H18" s="483"/>
      <c r="I18" s="537" t="s">
        <v>191</v>
      </c>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38"/>
      <c r="AZ18" s="538"/>
      <c r="BA18" s="538"/>
      <c r="BB18" s="538"/>
      <c r="BC18" s="538"/>
      <c r="BD18" s="538"/>
      <c r="BE18" s="538"/>
      <c r="BF18" s="538"/>
      <c r="BG18" s="538"/>
      <c r="BH18" s="538"/>
      <c r="BI18" s="538"/>
      <c r="BJ18" s="538"/>
      <c r="BK18" s="538"/>
      <c r="BL18" s="538"/>
      <c r="BM18" s="538"/>
      <c r="BN18" s="538"/>
      <c r="BO18" s="538"/>
      <c r="BP18" s="538"/>
      <c r="BQ18" s="538"/>
      <c r="BR18" s="538"/>
      <c r="BS18" s="538"/>
      <c r="BT18" s="538"/>
      <c r="BU18" s="538"/>
      <c r="BV18" s="538"/>
      <c r="BW18" s="538"/>
      <c r="BX18" s="538"/>
      <c r="BY18" s="538"/>
      <c r="BZ18" s="538"/>
      <c r="CA18" s="538"/>
      <c r="CB18" s="538"/>
      <c r="CC18" s="538"/>
      <c r="CD18" s="538"/>
      <c r="CE18" s="538"/>
      <c r="CF18" s="538"/>
      <c r="CG18" s="538"/>
      <c r="CH18" s="538"/>
      <c r="CI18" s="538"/>
      <c r="CJ18" s="538"/>
      <c r="CK18" s="538"/>
      <c r="CL18" s="538"/>
      <c r="CM18" s="538"/>
      <c r="CN18" s="486" t="s">
        <v>170</v>
      </c>
      <c r="CO18" s="482"/>
      <c r="CP18" s="482"/>
      <c r="CQ18" s="482"/>
      <c r="CR18" s="482"/>
      <c r="CS18" s="482"/>
      <c r="CT18" s="482"/>
      <c r="CU18" s="483"/>
      <c r="CV18" s="481" t="s">
        <v>38</v>
      </c>
      <c r="CW18" s="482"/>
      <c r="CX18" s="482"/>
      <c r="CY18" s="482"/>
      <c r="CZ18" s="482"/>
      <c r="DA18" s="482"/>
      <c r="DB18" s="482"/>
      <c r="DC18" s="482"/>
      <c r="DD18" s="482"/>
      <c r="DE18" s="483"/>
      <c r="DF18" s="236"/>
      <c r="DG18" s="236"/>
      <c r="DH18" s="477"/>
      <c r="DI18" s="478"/>
      <c r="DJ18" s="478"/>
      <c r="DK18" s="478"/>
      <c r="DL18" s="478"/>
      <c r="DM18" s="478"/>
      <c r="DN18" s="478"/>
      <c r="DO18" s="478"/>
      <c r="DP18" s="478"/>
      <c r="DQ18" s="478"/>
      <c r="DR18" s="478"/>
      <c r="DS18" s="478"/>
      <c r="DT18" s="479"/>
      <c r="DU18" s="477"/>
      <c r="DV18" s="478"/>
      <c r="DW18" s="478"/>
      <c r="DX18" s="478"/>
      <c r="DY18" s="478"/>
      <c r="DZ18" s="478"/>
      <c r="EA18" s="478"/>
      <c r="EB18" s="478"/>
      <c r="EC18" s="478"/>
      <c r="ED18" s="478"/>
      <c r="EE18" s="478"/>
      <c r="EF18" s="478"/>
      <c r="EG18" s="479"/>
      <c r="EH18" s="477"/>
      <c r="EI18" s="478"/>
      <c r="EJ18" s="478"/>
      <c r="EK18" s="478"/>
      <c r="EL18" s="478"/>
      <c r="EM18" s="478"/>
      <c r="EN18" s="478"/>
      <c r="EO18" s="478"/>
      <c r="EP18" s="478"/>
      <c r="EQ18" s="478"/>
      <c r="ER18" s="478"/>
      <c r="ES18" s="478"/>
      <c r="ET18" s="479"/>
      <c r="EU18" s="477"/>
      <c r="EV18" s="478"/>
      <c r="EW18" s="478"/>
      <c r="EX18" s="478"/>
      <c r="EY18" s="478"/>
      <c r="EZ18" s="478"/>
      <c r="FA18" s="478"/>
      <c r="FB18" s="478"/>
      <c r="FC18" s="478"/>
      <c r="FD18" s="478"/>
      <c r="FE18" s="478"/>
      <c r="FF18" s="478"/>
      <c r="FG18" s="480"/>
    </row>
    <row r="19" spans="1:163" ht="24" customHeight="1">
      <c r="A19" s="481" t="s">
        <v>171</v>
      </c>
      <c r="B19" s="482"/>
      <c r="C19" s="482"/>
      <c r="D19" s="482"/>
      <c r="E19" s="482"/>
      <c r="F19" s="482"/>
      <c r="G19" s="482"/>
      <c r="H19" s="483"/>
      <c r="I19" s="535" t="s">
        <v>172</v>
      </c>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536"/>
      <c r="AM19" s="536"/>
      <c r="AN19" s="536"/>
      <c r="AO19" s="536"/>
      <c r="AP19" s="536"/>
      <c r="AQ19" s="536"/>
      <c r="AR19" s="536"/>
      <c r="AS19" s="536"/>
      <c r="AT19" s="536"/>
      <c r="AU19" s="536"/>
      <c r="AV19" s="536"/>
      <c r="AW19" s="536"/>
      <c r="AX19" s="536"/>
      <c r="AY19" s="536"/>
      <c r="AZ19" s="536"/>
      <c r="BA19" s="536"/>
      <c r="BB19" s="536"/>
      <c r="BC19" s="536"/>
      <c r="BD19" s="536"/>
      <c r="BE19" s="536"/>
      <c r="BF19" s="536"/>
      <c r="BG19" s="536"/>
      <c r="BH19" s="536"/>
      <c r="BI19" s="536"/>
      <c r="BJ19" s="536"/>
      <c r="BK19" s="536"/>
      <c r="BL19" s="536"/>
      <c r="BM19" s="536"/>
      <c r="BN19" s="536"/>
      <c r="BO19" s="536"/>
      <c r="BP19" s="536"/>
      <c r="BQ19" s="536"/>
      <c r="BR19" s="536"/>
      <c r="BS19" s="536"/>
      <c r="BT19" s="536"/>
      <c r="BU19" s="536"/>
      <c r="BV19" s="536"/>
      <c r="BW19" s="536"/>
      <c r="BX19" s="536"/>
      <c r="BY19" s="536"/>
      <c r="BZ19" s="536"/>
      <c r="CA19" s="536"/>
      <c r="CB19" s="536"/>
      <c r="CC19" s="536"/>
      <c r="CD19" s="536"/>
      <c r="CE19" s="536"/>
      <c r="CF19" s="536"/>
      <c r="CG19" s="536"/>
      <c r="CH19" s="536"/>
      <c r="CI19" s="536"/>
      <c r="CJ19" s="536"/>
      <c r="CK19" s="536"/>
      <c r="CL19" s="536"/>
      <c r="CM19" s="536"/>
      <c r="CN19" s="486" t="s">
        <v>173</v>
      </c>
      <c r="CO19" s="482"/>
      <c r="CP19" s="482"/>
      <c r="CQ19" s="482"/>
      <c r="CR19" s="482"/>
      <c r="CS19" s="482"/>
      <c r="CT19" s="482"/>
      <c r="CU19" s="483"/>
      <c r="CV19" s="481" t="s">
        <v>38</v>
      </c>
      <c r="CW19" s="482"/>
      <c r="CX19" s="482"/>
      <c r="CY19" s="482"/>
      <c r="CZ19" s="482"/>
      <c r="DA19" s="482"/>
      <c r="DB19" s="482"/>
      <c r="DC19" s="482"/>
      <c r="DD19" s="482"/>
      <c r="DE19" s="483"/>
      <c r="DF19" s="236"/>
      <c r="DG19" s="236"/>
      <c r="DH19" s="477">
        <f>DH20+DH22</f>
        <v>21384</v>
      </c>
      <c r="DI19" s="478"/>
      <c r="DJ19" s="478"/>
      <c r="DK19" s="478"/>
      <c r="DL19" s="478"/>
      <c r="DM19" s="478"/>
      <c r="DN19" s="478"/>
      <c r="DO19" s="478"/>
      <c r="DP19" s="478"/>
      <c r="DQ19" s="478"/>
      <c r="DR19" s="478"/>
      <c r="DS19" s="478"/>
      <c r="DT19" s="479"/>
      <c r="DU19" s="477">
        <f>DU20+DU22</f>
        <v>0</v>
      </c>
      <c r="DV19" s="478"/>
      <c r="DW19" s="478"/>
      <c r="DX19" s="478"/>
      <c r="DY19" s="478"/>
      <c r="DZ19" s="478"/>
      <c r="EA19" s="478"/>
      <c r="EB19" s="478"/>
      <c r="EC19" s="478"/>
      <c r="ED19" s="478"/>
      <c r="EE19" s="478"/>
      <c r="EF19" s="478"/>
      <c r="EG19" s="479"/>
      <c r="EH19" s="477">
        <f>EH20+EH22</f>
        <v>0</v>
      </c>
      <c r="EI19" s="478"/>
      <c r="EJ19" s="478"/>
      <c r="EK19" s="478"/>
      <c r="EL19" s="478"/>
      <c r="EM19" s="478"/>
      <c r="EN19" s="478"/>
      <c r="EO19" s="478"/>
      <c r="EP19" s="478"/>
      <c r="EQ19" s="478"/>
      <c r="ER19" s="478"/>
      <c r="ES19" s="478"/>
      <c r="ET19" s="479"/>
      <c r="EU19" s="477"/>
      <c r="EV19" s="478"/>
      <c r="EW19" s="478"/>
      <c r="EX19" s="478"/>
      <c r="EY19" s="478"/>
      <c r="EZ19" s="478"/>
      <c r="FA19" s="478"/>
      <c r="FB19" s="478"/>
      <c r="FC19" s="478"/>
      <c r="FD19" s="478"/>
      <c r="FE19" s="478"/>
      <c r="FF19" s="478"/>
      <c r="FG19" s="480"/>
    </row>
    <row r="20" spans="1:163" ht="24" customHeight="1">
      <c r="A20" s="481" t="s">
        <v>174</v>
      </c>
      <c r="B20" s="482"/>
      <c r="C20" s="482"/>
      <c r="D20" s="482"/>
      <c r="E20" s="482"/>
      <c r="F20" s="482"/>
      <c r="G20" s="482"/>
      <c r="H20" s="483"/>
      <c r="I20" s="537" t="s">
        <v>166</v>
      </c>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8"/>
      <c r="AP20" s="538"/>
      <c r="AQ20" s="538"/>
      <c r="AR20" s="538"/>
      <c r="AS20" s="538"/>
      <c r="AT20" s="538"/>
      <c r="AU20" s="538"/>
      <c r="AV20" s="538"/>
      <c r="AW20" s="538"/>
      <c r="AX20" s="538"/>
      <c r="AY20" s="538"/>
      <c r="AZ20" s="538"/>
      <c r="BA20" s="538"/>
      <c r="BB20" s="538"/>
      <c r="BC20" s="538"/>
      <c r="BD20" s="538"/>
      <c r="BE20" s="538"/>
      <c r="BF20" s="538"/>
      <c r="BG20" s="538"/>
      <c r="BH20" s="538"/>
      <c r="BI20" s="538"/>
      <c r="BJ20" s="538"/>
      <c r="BK20" s="538"/>
      <c r="BL20" s="538"/>
      <c r="BM20" s="538"/>
      <c r="BN20" s="538"/>
      <c r="BO20" s="538"/>
      <c r="BP20" s="538"/>
      <c r="BQ20" s="538"/>
      <c r="BR20" s="538"/>
      <c r="BS20" s="538"/>
      <c r="BT20" s="538"/>
      <c r="BU20" s="538"/>
      <c r="BV20" s="538"/>
      <c r="BW20" s="538"/>
      <c r="BX20" s="538"/>
      <c r="BY20" s="538"/>
      <c r="BZ20" s="538"/>
      <c r="CA20" s="538"/>
      <c r="CB20" s="538"/>
      <c r="CC20" s="538"/>
      <c r="CD20" s="538"/>
      <c r="CE20" s="538"/>
      <c r="CF20" s="538"/>
      <c r="CG20" s="538"/>
      <c r="CH20" s="538"/>
      <c r="CI20" s="538"/>
      <c r="CJ20" s="538"/>
      <c r="CK20" s="538"/>
      <c r="CL20" s="538"/>
      <c r="CM20" s="538"/>
      <c r="CN20" s="486" t="s">
        <v>175</v>
      </c>
      <c r="CO20" s="482"/>
      <c r="CP20" s="482"/>
      <c r="CQ20" s="482"/>
      <c r="CR20" s="482"/>
      <c r="CS20" s="482"/>
      <c r="CT20" s="482"/>
      <c r="CU20" s="483"/>
      <c r="CV20" s="481" t="s">
        <v>38</v>
      </c>
      <c r="CW20" s="482"/>
      <c r="CX20" s="482"/>
      <c r="CY20" s="482"/>
      <c r="CZ20" s="482"/>
      <c r="DA20" s="482"/>
      <c r="DB20" s="482"/>
      <c r="DC20" s="482"/>
      <c r="DD20" s="482"/>
      <c r="DE20" s="483"/>
      <c r="DF20" s="236"/>
      <c r="DG20" s="236"/>
      <c r="DH20" s="477">
        <f>'Прилож.2'!DT55-2665330.08</f>
        <v>21384</v>
      </c>
      <c r="DI20" s="478"/>
      <c r="DJ20" s="478"/>
      <c r="DK20" s="478"/>
      <c r="DL20" s="478"/>
      <c r="DM20" s="478"/>
      <c r="DN20" s="478"/>
      <c r="DO20" s="478"/>
      <c r="DP20" s="478"/>
      <c r="DQ20" s="478"/>
      <c r="DR20" s="478"/>
      <c r="DS20" s="478"/>
      <c r="DT20" s="479"/>
      <c r="DU20" s="477">
        <f>'Прилож.2-25'!DT55:EF55</f>
        <v>0</v>
      </c>
      <c r="DV20" s="478"/>
      <c r="DW20" s="478"/>
      <c r="DX20" s="478"/>
      <c r="DY20" s="478"/>
      <c r="DZ20" s="478"/>
      <c r="EA20" s="478"/>
      <c r="EB20" s="478"/>
      <c r="EC20" s="478"/>
      <c r="ED20" s="478"/>
      <c r="EE20" s="478"/>
      <c r="EF20" s="478"/>
      <c r="EG20" s="479"/>
      <c r="EH20" s="477">
        <f>'Прилож.2-26'!DT55</f>
        <v>0</v>
      </c>
      <c r="EI20" s="478"/>
      <c r="EJ20" s="478"/>
      <c r="EK20" s="478"/>
      <c r="EL20" s="478"/>
      <c r="EM20" s="478"/>
      <c r="EN20" s="478"/>
      <c r="EO20" s="478"/>
      <c r="EP20" s="478"/>
      <c r="EQ20" s="478"/>
      <c r="ER20" s="478"/>
      <c r="ES20" s="478"/>
      <c r="ET20" s="479"/>
      <c r="EU20" s="477"/>
      <c r="EV20" s="478"/>
      <c r="EW20" s="478"/>
      <c r="EX20" s="478"/>
      <c r="EY20" s="478"/>
      <c r="EZ20" s="478"/>
      <c r="FA20" s="478"/>
      <c r="FB20" s="478"/>
      <c r="FC20" s="478"/>
      <c r="FD20" s="478"/>
      <c r="FE20" s="478"/>
      <c r="FF20" s="478"/>
      <c r="FG20" s="480"/>
    </row>
    <row r="21" spans="1:163" ht="102.75" customHeight="1">
      <c r="A21" s="481" t="s">
        <v>533</v>
      </c>
      <c r="B21" s="482"/>
      <c r="C21" s="482"/>
      <c r="D21" s="482"/>
      <c r="E21" s="482"/>
      <c r="F21" s="482"/>
      <c r="G21" s="482"/>
      <c r="H21" s="483"/>
      <c r="I21" s="484" t="s">
        <v>367</v>
      </c>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485"/>
      <c r="BH21" s="485"/>
      <c r="BI21" s="485"/>
      <c r="BJ21" s="485"/>
      <c r="BK21" s="485"/>
      <c r="BL21" s="485"/>
      <c r="BM21" s="485"/>
      <c r="BN21" s="485"/>
      <c r="BO21" s="485"/>
      <c r="BP21" s="485"/>
      <c r="BQ21" s="485"/>
      <c r="BR21" s="485"/>
      <c r="BS21" s="485"/>
      <c r="BT21" s="485"/>
      <c r="BU21" s="485"/>
      <c r="BV21" s="485"/>
      <c r="BW21" s="485"/>
      <c r="BX21" s="485"/>
      <c r="BY21" s="485"/>
      <c r="BZ21" s="485"/>
      <c r="CA21" s="485"/>
      <c r="CB21" s="485"/>
      <c r="CC21" s="485"/>
      <c r="CD21" s="485"/>
      <c r="CE21" s="485"/>
      <c r="CF21" s="485"/>
      <c r="CG21" s="485"/>
      <c r="CH21" s="485"/>
      <c r="CI21" s="485"/>
      <c r="CJ21" s="485"/>
      <c r="CK21" s="485"/>
      <c r="CL21" s="485"/>
      <c r="CM21" s="485"/>
      <c r="CN21" s="486" t="s">
        <v>366</v>
      </c>
      <c r="CO21" s="482"/>
      <c r="CP21" s="482"/>
      <c r="CQ21" s="482"/>
      <c r="CR21" s="482"/>
      <c r="CS21" s="482"/>
      <c r="CT21" s="482"/>
      <c r="CU21" s="483"/>
      <c r="CV21" s="481" t="s">
        <v>38</v>
      </c>
      <c r="CW21" s="482"/>
      <c r="CX21" s="482"/>
      <c r="CY21" s="482"/>
      <c r="CZ21" s="482"/>
      <c r="DA21" s="482"/>
      <c r="DB21" s="482"/>
      <c r="DC21" s="482"/>
      <c r="DD21" s="482"/>
      <c r="DE21" s="483"/>
      <c r="DF21" s="303"/>
      <c r="DG21" s="236"/>
      <c r="DH21" s="477"/>
      <c r="DI21" s="478"/>
      <c r="DJ21" s="478"/>
      <c r="DK21" s="478"/>
      <c r="DL21" s="478"/>
      <c r="DM21" s="478"/>
      <c r="DN21" s="478"/>
      <c r="DO21" s="478"/>
      <c r="DP21" s="478"/>
      <c r="DQ21" s="478"/>
      <c r="DR21" s="478"/>
      <c r="DS21" s="478"/>
      <c r="DT21" s="479"/>
      <c r="DU21" s="477"/>
      <c r="DV21" s="478"/>
      <c r="DW21" s="478"/>
      <c r="DX21" s="478"/>
      <c r="DY21" s="478"/>
      <c r="DZ21" s="478"/>
      <c r="EA21" s="478"/>
      <c r="EB21" s="478"/>
      <c r="EC21" s="478"/>
      <c r="ED21" s="478"/>
      <c r="EE21" s="478"/>
      <c r="EF21" s="478"/>
      <c r="EG21" s="479"/>
      <c r="EH21" s="477"/>
      <c r="EI21" s="478"/>
      <c r="EJ21" s="478"/>
      <c r="EK21" s="478"/>
      <c r="EL21" s="478"/>
      <c r="EM21" s="478"/>
      <c r="EN21" s="478"/>
      <c r="EO21" s="478"/>
      <c r="EP21" s="478"/>
      <c r="EQ21" s="478"/>
      <c r="ER21" s="478"/>
      <c r="ES21" s="478"/>
      <c r="ET21" s="479"/>
      <c r="EU21" s="477"/>
      <c r="EV21" s="478"/>
      <c r="EW21" s="478"/>
      <c r="EX21" s="478"/>
      <c r="EY21" s="478"/>
      <c r="EZ21" s="478"/>
      <c r="FA21" s="478"/>
      <c r="FB21" s="478"/>
      <c r="FC21" s="478"/>
      <c r="FD21" s="478"/>
      <c r="FE21" s="478"/>
      <c r="FF21" s="478"/>
      <c r="FG21" s="480"/>
    </row>
    <row r="22" spans="1:163" ht="12.75" customHeight="1">
      <c r="A22" s="481" t="s">
        <v>176</v>
      </c>
      <c r="B22" s="482"/>
      <c r="C22" s="482"/>
      <c r="D22" s="482"/>
      <c r="E22" s="482"/>
      <c r="F22" s="482"/>
      <c r="G22" s="482"/>
      <c r="H22" s="483"/>
      <c r="I22" s="537" t="s">
        <v>251</v>
      </c>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c r="AX22" s="538"/>
      <c r="AY22" s="538"/>
      <c r="AZ22" s="538"/>
      <c r="BA22" s="538"/>
      <c r="BB22" s="538"/>
      <c r="BC22" s="538"/>
      <c r="BD22" s="538"/>
      <c r="BE22" s="538"/>
      <c r="BF22" s="538"/>
      <c r="BG22" s="538"/>
      <c r="BH22" s="538"/>
      <c r="BI22" s="538"/>
      <c r="BJ22" s="538"/>
      <c r="BK22" s="538"/>
      <c r="BL22" s="538"/>
      <c r="BM22" s="538"/>
      <c r="BN22" s="538"/>
      <c r="BO22" s="538"/>
      <c r="BP22" s="538"/>
      <c r="BQ22" s="538"/>
      <c r="BR22" s="538"/>
      <c r="BS22" s="538"/>
      <c r="BT22" s="538"/>
      <c r="BU22" s="538"/>
      <c r="BV22" s="538"/>
      <c r="BW22" s="538"/>
      <c r="BX22" s="538"/>
      <c r="BY22" s="538"/>
      <c r="BZ22" s="538"/>
      <c r="CA22" s="538"/>
      <c r="CB22" s="538"/>
      <c r="CC22" s="538"/>
      <c r="CD22" s="538"/>
      <c r="CE22" s="538"/>
      <c r="CF22" s="538"/>
      <c r="CG22" s="538"/>
      <c r="CH22" s="538"/>
      <c r="CI22" s="538"/>
      <c r="CJ22" s="538"/>
      <c r="CK22" s="538"/>
      <c r="CL22" s="538"/>
      <c r="CM22" s="538"/>
      <c r="CN22" s="486" t="s">
        <v>177</v>
      </c>
      <c r="CO22" s="482"/>
      <c r="CP22" s="482"/>
      <c r="CQ22" s="482"/>
      <c r="CR22" s="482"/>
      <c r="CS22" s="482"/>
      <c r="CT22" s="482"/>
      <c r="CU22" s="483"/>
      <c r="CV22" s="481" t="s">
        <v>38</v>
      </c>
      <c r="CW22" s="482"/>
      <c r="CX22" s="482"/>
      <c r="CY22" s="482"/>
      <c r="CZ22" s="482"/>
      <c r="DA22" s="482"/>
      <c r="DB22" s="482"/>
      <c r="DC22" s="482"/>
      <c r="DD22" s="482"/>
      <c r="DE22" s="483"/>
      <c r="DF22" s="236"/>
      <c r="DG22" s="236"/>
      <c r="DH22" s="477"/>
      <c r="DI22" s="478"/>
      <c r="DJ22" s="478"/>
      <c r="DK22" s="478"/>
      <c r="DL22" s="478"/>
      <c r="DM22" s="478"/>
      <c r="DN22" s="478"/>
      <c r="DO22" s="478"/>
      <c r="DP22" s="478"/>
      <c r="DQ22" s="478"/>
      <c r="DR22" s="478"/>
      <c r="DS22" s="478"/>
      <c r="DT22" s="479"/>
      <c r="DU22" s="477"/>
      <c r="DV22" s="478"/>
      <c r="DW22" s="478"/>
      <c r="DX22" s="478"/>
      <c r="DY22" s="478"/>
      <c r="DZ22" s="478"/>
      <c r="EA22" s="478"/>
      <c r="EB22" s="478"/>
      <c r="EC22" s="478"/>
      <c r="ED22" s="478"/>
      <c r="EE22" s="478"/>
      <c r="EF22" s="478"/>
      <c r="EG22" s="479"/>
      <c r="EH22" s="477"/>
      <c r="EI22" s="478"/>
      <c r="EJ22" s="478"/>
      <c r="EK22" s="478"/>
      <c r="EL22" s="478"/>
      <c r="EM22" s="478"/>
      <c r="EN22" s="478"/>
      <c r="EO22" s="478"/>
      <c r="EP22" s="478"/>
      <c r="EQ22" s="478"/>
      <c r="ER22" s="478"/>
      <c r="ES22" s="478"/>
      <c r="ET22" s="479"/>
      <c r="EU22" s="477"/>
      <c r="EV22" s="478"/>
      <c r="EW22" s="478"/>
      <c r="EX22" s="478"/>
      <c r="EY22" s="478"/>
      <c r="EZ22" s="478"/>
      <c r="FA22" s="478"/>
      <c r="FB22" s="478"/>
      <c r="FC22" s="478"/>
      <c r="FD22" s="478"/>
      <c r="FE22" s="478"/>
      <c r="FF22" s="478"/>
      <c r="FG22" s="480"/>
    </row>
    <row r="23" spans="1:163" ht="12.75" customHeight="1">
      <c r="A23" s="481" t="s">
        <v>178</v>
      </c>
      <c r="B23" s="482"/>
      <c r="C23" s="482"/>
      <c r="D23" s="482"/>
      <c r="E23" s="482"/>
      <c r="F23" s="482"/>
      <c r="G23" s="482"/>
      <c r="H23" s="483"/>
      <c r="I23" s="535" t="s">
        <v>252</v>
      </c>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536"/>
      <c r="AM23" s="536"/>
      <c r="AN23" s="536"/>
      <c r="AO23" s="536"/>
      <c r="AP23" s="536"/>
      <c r="AQ23" s="536"/>
      <c r="AR23" s="536"/>
      <c r="AS23" s="536"/>
      <c r="AT23" s="536"/>
      <c r="AU23" s="536"/>
      <c r="AV23" s="536"/>
      <c r="AW23" s="536"/>
      <c r="AX23" s="536"/>
      <c r="AY23" s="536"/>
      <c r="AZ23" s="536"/>
      <c r="BA23" s="536"/>
      <c r="BB23" s="536"/>
      <c r="BC23" s="536"/>
      <c r="BD23" s="536"/>
      <c r="BE23" s="536"/>
      <c r="BF23" s="536"/>
      <c r="BG23" s="536"/>
      <c r="BH23" s="536"/>
      <c r="BI23" s="536"/>
      <c r="BJ23" s="536"/>
      <c r="BK23" s="536"/>
      <c r="BL23" s="536"/>
      <c r="BM23" s="536"/>
      <c r="BN23" s="536"/>
      <c r="BO23" s="536"/>
      <c r="BP23" s="536"/>
      <c r="BQ23" s="536"/>
      <c r="BR23" s="536"/>
      <c r="BS23" s="536"/>
      <c r="BT23" s="536"/>
      <c r="BU23" s="536"/>
      <c r="BV23" s="536"/>
      <c r="BW23" s="536"/>
      <c r="BX23" s="536"/>
      <c r="BY23" s="536"/>
      <c r="BZ23" s="536"/>
      <c r="CA23" s="536"/>
      <c r="CB23" s="536"/>
      <c r="CC23" s="536"/>
      <c r="CD23" s="536"/>
      <c r="CE23" s="536"/>
      <c r="CF23" s="536"/>
      <c r="CG23" s="536"/>
      <c r="CH23" s="536"/>
      <c r="CI23" s="536"/>
      <c r="CJ23" s="536"/>
      <c r="CK23" s="536"/>
      <c r="CL23" s="536"/>
      <c r="CM23" s="536"/>
      <c r="CN23" s="486" t="s">
        <v>179</v>
      </c>
      <c r="CO23" s="482"/>
      <c r="CP23" s="482"/>
      <c r="CQ23" s="482"/>
      <c r="CR23" s="482"/>
      <c r="CS23" s="482"/>
      <c r="CT23" s="482"/>
      <c r="CU23" s="483"/>
      <c r="CV23" s="481" t="s">
        <v>38</v>
      </c>
      <c r="CW23" s="482"/>
      <c r="CX23" s="482"/>
      <c r="CY23" s="482"/>
      <c r="CZ23" s="482"/>
      <c r="DA23" s="482"/>
      <c r="DB23" s="482"/>
      <c r="DC23" s="482"/>
      <c r="DD23" s="482"/>
      <c r="DE23" s="483"/>
      <c r="DF23" s="236"/>
      <c r="DG23" s="236"/>
      <c r="DH23" s="477"/>
      <c r="DI23" s="478"/>
      <c r="DJ23" s="478"/>
      <c r="DK23" s="478"/>
      <c r="DL23" s="478"/>
      <c r="DM23" s="478"/>
      <c r="DN23" s="478"/>
      <c r="DO23" s="478"/>
      <c r="DP23" s="478"/>
      <c r="DQ23" s="478"/>
      <c r="DR23" s="478"/>
      <c r="DS23" s="478"/>
      <c r="DT23" s="479"/>
      <c r="DU23" s="477"/>
      <c r="DV23" s="478"/>
      <c r="DW23" s="478"/>
      <c r="DX23" s="478"/>
      <c r="DY23" s="478"/>
      <c r="DZ23" s="478"/>
      <c r="EA23" s="478"/>
      <c r="EB23" s="478"/>
      <c r="EC23" s="478"/>
      <c r="ED23" s="478"/>
      <c r="EE23" s="478"/>
      <c r="EF23" s="478"/>
      <c r="EG23" s="479"/>
      <c r="EH23" s="477"/>
      <c r="EI23" s="478"/>
      <c r="EJ23" s="478"/>
      <c r="EK23" s="478"/>
      <c r="EL23" s="478"/>
      <c r="EM23" s="478"/>
      <c r="EN23" s="478"/>
      <c r="EO23" s="478"/>
      <c r="EP23" s="478"/>
      <c r="EQ23" s="478"/>
      <c r="ER23" s="478"/>
      <c r="ES23" s="478"/>
      <c r="ET23" s="479"/>
      <c r="EU23" s="477"/>
      <c r="EV23" s="478"/>
      <c r="EW23" s="478"/>
      <c r="EX23" s="478"/>
      <c r="EY23" s="478"/>
      <c r="EZ23" s="478"/>
      <c r="FA23" s="478"/>
      <c r="FB23" s="478"/>
      <c r="FC23" s="478"/>
      <c r="FD23" s="478"/>
      <c r="FE23" s="478"/>
      <c r="FF23" s="478"/>
      <c r="FG23" s="480"/>
    </row>
    <row r="24" spans="1:163" ht="12">
      <c r="A24" s="481" t="s">
        <v>180</v>
      </c>
      <c r="B24" s="482"/>
      <c r="C24" s="482"/>
      <c r="D24" s="482"/>
      <c r="E24" s="482"/>
      <c r="F24" s="482"/>
      <c r="G24" s="482"/>
      <c r="H24" s="483"/>
      <c r="I24" s="535" t="s">
        <v>187</v>
      </c>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6"/>
      <c r="AI24" s="536"/>
      <c r="AJ24" s="536"/>
      <c r="AK24" s="536"/>
      <c r="AL24" s="536"/>
      <c r="AM24" s="536"/>
      <c r="AN24" s="536"/>
      <c r="AO24" s="536"/>
      <c r="AP24" s="536"/>
      <c r="AQ24" s="536"/>
      <c r="AR24" s="536"/>
      <c r="AS24" s="536"/>
      <c r="AT24" s="536"/>
      <c r="AU24" s="536"/>
      <c r="AV24" s="536"/>
      <c r="AW24" s="536"/>
      <c r="AX24" s="536"/>
      <c r="AY24" s="536"/>
      <c r="AZ24" s="536"/>
      <c r="BA24" s="536"/>
      <c r="BB24" s="536"/>
      <c r="BC24" s="536"/>
      <c r="BD24" s="536"/>
      <c r="BE24" s="536"/>
      <c r="BF24" s="536"/>
      <c r="BG24" s="536"/>
      <c r="BH24" s="536"/>
      <c r="BI24" s="536"/>
      <c r="BJ24" s="536"/>
      <c r="BK24" s="536"/>
      <c r="BL24" s="536"/>
      <c r="BM24" s="536"/>
      <c r="BN24" s="536"/>
      <c r="BO24" s="536"/>
      <c r="BP24" s="536"/>
      <c r="BQ24" s="536"/>
      <c r="BR24" s="536"/>
      <c r="BS24" s="536"/>
      <c r="BT24" s="536"/>
      <c r="BU24" s="536"/>
      <c r="BV24" s="536"/>
      <c r="BW24" s="536"/>
      <c r="BX24" s="536"/>
      <c r="BY24" s="536"/>
      <c r="BZ24" s="536"/>
      <c r="CA24" s="536"/>
      <c r="CB24" s="536"/>
      <c r="CC24" s="536"/>
      <c r="CD24" s="536"/>
      <c r="CE24" s="536"/>
      <c r="CF24" s="536"/>
      <c r="CG24" s="536"/>
      <c r="CH24" s="536"/>
      <c r="CI24" s="536"/>
      <c r="CJ24" s="536"/>
      <c r="CK24" s="536"/>
      <c r="CL24" s="536"/>
      <c r="CM24" s="536"/>
      <c r="CN24" s="486" t="s">
        <v>181</v>
      </c>
      <c r="CO24" s="482"/>
      <c r="CP24" s="482"/>
      <c r="CQ24" s="482"/>
      <c r="CR24" s="482"/>
      <c r="CS24" s="482"/>
      <c r="CT24" s="482"/>
      <c r="CU24" s="483"/>
      <c r="CV24" s="481" t="s">
        <v>38</v>
      </c>
      <c r="CW24" s="482"/>
      <c r="CX24" s="482"/>
      <c r="CY24" s="482"/>
      <c r="CZ24" s="482"/>
      <c r="DA24" s="482"/>
      <c r="DB24" s="482"/>
      <c r="DC24" s="482"/>
      <c r="DD24" s="482"/>
      <c r="DE24" s="483"/>
      <c r="DF24" s="236"/>
      <c r="DG24" s="236"/>
      <c r="DH24" s="477"/>
      <c r="DI24" s="478"/>
      <c r="DJ24" s="478"/>
      <c r="DK24" s="478"/>
      <c r="DL24" s="478"/>
      <c r="DM24" s="478"/>
      <c r="DN24" s="478"/>
      <c r="DO24" s="478"/>
      <c r="DP24" s="478"/>
      <c r="DQ24" s="478"/>
      <c r="DR24" s="478"/>
      <c r="DS24" s="478"/>
      <c r="DT24" s="479"/>
      <c r="DU24" s="477"/>
      <c r="DV24" s="478"/>
      <c r="DW24" s="478"/>
      <c r="DX24" s="478"/>
      <c r="DY24" s="478"/>
      <c r="DZ24" s="478"/>
      <c r="EA24" s="478"/>
      <c r="EB24" s="478"/>
      <c r="EC24" s="478"/>
      <c r="ED24" s="478"/>
      <c r="EE24" s="478"/>
      <c r="EF24" s="478"/>
      <c r="EG24" s="479"/>
      <c r="EH24" s="477"/>
      <c r="EI24" s="478"/>
      <c r="EJ24" s="478"/>
      <c r="EK24" s="478"/>
      <c r="EL24" s="478"/>
      <c r="EM24" s="478"/>
      <c r="EN24" s="478"/>
      <c r="EO24" s="478"/>
      <c r="EP24" s="478"/>
      <c r="EQ24" s="478"/>
      <c r="ER24" s="478"/>
      <c r="ES24" s="478"/>
      <c r="ET24" s="479"/>
      <c r="EU24" s="477"/>
      <c r="EV24" s="478"/>
      <c r="EW24" s="478"/>
      <c r="EX24" s="478"/>
      <c r="EY24" s="478"/>
      <c r="EZ24" s="478"/>
      <c r="FA24" s="478"/>
      <c r="FB24" s="478"/>
      <c r="FC24" s="478"/>
      <c r="FD24" s="478"/>
      <c r="FE24" s="478"/>
      <c r="FF24" s="478"/>
      <c r="FG24" s="480"/>
    </row>
    <row r="25" spans="1:163" ht="24" customHeight="1">
      <c r="A25" s="481" t="s">
        <v>182</v>
      </c>
      <c r="B25" s="482"/>
      <c r="C25" s="482"/>
      <c r="D25" s="482"/>
      <c r="E25" s="482"/>
      <c r="F25" s="482"/>
      <c r="G25" s="482"/>
      <c r="H25" s="483"/>
      <c r="I25" s="537" t="s">
        <v>166</v>
      </c>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8"/>
      <c r="AY25" s="538"/>
      <c r="AZ25" s="538"/>
      <c r="BA25" s="538"/>
      <c r="BB25" s="538"/>
      <c r="BC25" s="538"/>
      <c r="BD25" s="538"/>
      <c r="BE25" s="538"/>
      <c r="BF25" s="538"/>
      <c r="BG25" s="538"/>
      <c r="BH25" s="538"/>
      <c r="BI25" s="538"/>
      <c r="BJ25" s="538"/>
      <c r="BK25" s="538"/>
      <c r="BL25" s="538"/>
      <c r="BM25" s="538"/>
      <c r="BN25" s="538"/>
      <c r="BO25" s="538"/>
      <c r="BP25" s="538"/>
      <c r="BQ25" s="538"/>
      <c r="BR25" s="538"/>
      <c r="BS25" s="538"/>
      <c r="BT25" s="538"/>
      <c r="BU25" s="538"/>
      <c r="BV25" s="538"/>
      <c r="BW25" s="538"/>
      <c r="BX25" s="538"/>
      <c r="BY25" s="538"/>
      <c r="BZ25" s="538"/>
      <c r="CA25" s="538"/>
      <c r="CB25" s="538"/>
      <c r="CC25" s="538"/>
      <c r="CD25" s="538"/>
      <c r="CE25" s="538"/>
      <c r="CF25" s="538"/>
      <c r="CG25" s="538"/>
      <c r="CH25" s="538"/>
      <c r="CI25" s="538"/>
      <c r="CJ25" s="538"/>
      <c r="CK25" s="538"/>
      <c r="CL25" s="538"/>
      <c r="CM25" s="538"/>
      <c r="CN25" s="486" t="s">
        <v>183</v>
      </c>
      <c r="CO25" s="482"/>
      <c r="CP25" s="482"/>
      <c r="CQ25" s="482"/>
      <c r="CR25" s="482"/>
      <c r="CS25" s="482"/>
      <c r="CT25" s="482"/>
      <c r="CU25" s="483"/>
      <c r="CV25" s="481" t="s">
        <v>38</v>
      </c>
      <c r="CW25" s="482"/>
      <c r="CX25" s="482"/>
      <c r="CY25" s="482"/>
      <c r="CZ25" s="482"/>
      <c r="DA25" s="482"/>
      <c r="DB25" s="482"/>
      <c r="DC25" s="482"/>
      <c r="DD25" s="482"/>
      <c r="DE25" s="483"/>
      <c r="DF25" s="236"/>
      <c r="DG25" s="236"/>
      <c r="DH25" s="477"/>
      <c r="DI25" s="478"/>
      <c r="DJ25" s="478"/>
      <c r="DK25" s="478"/>
      <c r="DL25" s="478"/>
      <c r="DM25" s="478"/>
      <c r="DN25" s="478"/>
      <c r="DO25" s="478"/>
      <c r="DP25" s="478"/>
      <c r="DQ25" s="478"/>
      <c r="DR25" s="478"/>
      <c r="DS25" s="478"/>
      <c r="DT25" s="479"/>
      <c r="DU25" s="477"/>
      <c r="DV25" s="478"/>
      <c r="DW25" s="478"/>
      <c r="DX25" s="478"/>
      <c r="DY25" s="478"/>
      <c r="DZ25" s="478"/>
      <c r="EA25" s="478"/>
      <c r="EB25" s="478"/>
      <c r="EC25" s="478"/>
      <c r="ED25" s="478"/>
      <c r="EE25" s="478"/>
      <c r="EF25" s="478"/>
      <c r="EG25" s="479"/>
      <c r="EH25" s="477"/>
      <c r="EI25" s="478"/>
      <c r="EJ25" s="478"/>
      <c r="EK25" s="478"/>
      <c r="EL25" s="478"/>
      <c r="EM25" s="478"/>
      <c r="EN25" s="478"/>
      <c r="EO25" s="478"/>
      <c r="EP25" s="478"/>
      <c r="EQ25" s="478"/>
      <c r="ER25" s="478"/>
      <c r="ES25" s="478"/>
      <c r="ET25" s="479"/>
      <c r="EU25" s="477"/>
      <c r="EV25" s="478"/>
      <c r="EW25" s="478"/>
      <c r="EX25" s="478"/>
      <c r="EY25" s="478"/>
      <c r="EZ25" s="478"/>
      <c r="FA25" s="478"/>
      <c r="FB25" s="478"/>
      <c r="FC25" s="478"/>
      <c r="FD25" s="478"/>
      <c r="FE25" s="478"/>
      <c r="FF25" s="478"/>
      <c r="FG25" s="480"/>
    </row>
    <row r="26" spans="1:163" ht="12.75" customHeight="1">
      <c r="A26" s="481" t="s">
        <v>184</v>
      </c>
      <c r="B26" s="482"/>
      <c r="C26" s="482"/>
      <c r="D26" s="482"/>
      <c r="E26" s="482"/>
      <c r="F26" s="482"/>
      <c r="G26" s="482"/>
      <c r="H26" s="483"/>
      <c r="I26" s="537" t="s">
        <v>169</v>
      </c>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8"/>
      <c r="AY26" s="538"/>
      <c r="AZ26" s="538"/>
      <c r="BA26" s="538"/>
      <c r="BB26" s="538"/>
      <c r="BC26" s="538"/>
      <c r="BD26" s="538"/>
      <c r="BE26" s="538"/>
      <c r="BF26" s="538"/>
      <c r="BG26" s="538"/>
      <c r="BH26" s="538"/>
      <c r="BI26" s="538"/>
      <c r="BJ26" s="538"/>
      <c r="BK26" s="538"/>
      <c r="BL26" s="538"/>
      <c r="BM26" s="538"/>
      <c r="BN26" s="538"/>
      <c r="BO26" s="538"/>
      <c r="BP26" s="538"/>
      <c r="BQ26" s="538"/>
      <c r="BR26" s="538"/>
      <c r="BS26" s="538"/>
      <c r="BT26" s="538"/>
      <c r="BU26" s="538"/>
      <c r="BV26" s="538"/>
      <c r="BW26" s="538"/>
      <c r="BX26" s="538"/>
      <c r="BY26" s="538"/>
      <c r="BZ26" s="538"/>
      <c r="CA26" s="538"/>
      <c r="CB26" s="538"/>
      <c r="CC26" s="538"/>
      <c r="CD26" s="538"/>
      <c r="CE26" s="538"/>
      <c r="CF26" s="538"/>
      <c r="CG26" s="538"/>
      <c r="CH26" s="538"/>
      <c r="CI26" s="538"/>
      <c r="CJ26" s="538"/>
      <c r="CK26" s="538"/>
      <c r="CL26" s="538"/>
      <c r="CM26" s="538"/>
      <c r="CN26" s="486" t="s">
        <v>185</v>
      </c>
      <c r="CO26" s="482"/>
      <c r="CP26" s="482"/>
      <c r="CQ26" s="482"/>
      <c r="CR26" s="482"/>
      <c r="CS26" s="482"/>
      <c r="CT26" s="482"/>
      <c r="CU26" s="483"/>
      <c r="CV26" s="481" t="s">
        <v>38</v>
      </c>
      <c r="CW26" s="482"/>
      <c r="CX26" s="482"/>
      <c r="CY26" s="482"/>
      <c r="CZ26" s="482"/>
      <c r="DA26" s="482"/>
      <c r="DB26" s="482"/>
      <c r="DC26" s="482"/>
      <c r="DD26" s="482"/>
      <c r="DE26" s="483"/>
      <c r="DF26" s="236"/>
      <c r="DG26" s="236"/>
      <c r="DH26" s="477"/>
      <c r="DI26" s="478"/>
      <c r="DJ26" s="478"/>
      <c r="DK26" s="478"/>
      <c r="DL26" s="478"/>
      <c r="DM26" s="478"/>
      <c r="DN26" s="478"/>
      <c r="DO26" s="478"/>
      <c r="DP26" s="478"/>
      <c r="DQ26" s="478"/>
      <c r="DR26" s="478"/>
      <c r="DS26" s="478"/>
      <c r="DT26" s="479"/>
      <c r="DU26" s="477"/>
      <c r="DV26" s="478"/>
      <c r="DW26" s="478"/>
      <c r="DX26" s="478"/>
      <c r="DY26" s="478"/>
      <c r="DZ26" s="478"/>
      <c r="EA26" s="478"/>
      <c r="EB26" s="478"/>
      <c r="EC26" s="478"/>
      <c r="ED26" s="478"/>
      <c r="EE26" s="478"/>
      <c r="EF26" s="478"/>
      <c r="EG26" s="479"/>
      <c r="EH26" s="477"/>
      <c r="EI26" s="478"/>
      <c r="EJ26" s="478"/>
      <c r="EK26" s="478"/>
      <c r="EL26" s="478"/>
      <c r="EM26" s="478"/>
      <c r="EN26" s="478"/>
      <c r="EO26" s="478"/>
      <c r="EP26" s="478"/>
      <c r="EQ26" s="478"/>
      <c r="ER26" s="478"/>
      <c r="ES26" s="478"/>
      <c r="ET26" s="479"/>
      <c r="EU26" s="477"/>
      <c r="EV26" s="478"/>
      <c r="EW26" s="478"/>
      <c r="EX26" s="478"/>
      <c r="EY26" s="478"/>
      <c r="EZ26" s="478"/>
      <c r="FA26" s="478"/>
      <c r="FB26" s="478"/>
      <c r="FC26" s="478"/>
      <c r="FD26" s="478"/>
      <c r="FE26" s="478"/>
      <c r="FF26" s="478"/>
      <c r="FG26" s="480"/>
    </row>
    <row r="27" spans="1:163" s="309" customFormat="1" ht="12.75" thickBot="1">
      <c r="A27" s="543" t="s">
        <v>186</v>
      </c>
      <c r="B27" s="544"/>
      <c r="C27" s="544"/>
      <c r="D27" s="544"/>
      <c r="E27" s="544"/>
      <c r="F27" s="544"/>
      <c r="G27" s="544"/>
      <c r="H27" s="545"/>
      <c r="I27" s="546" t="s">
        <v>187</v>
      </c>
      <c r="J27" s="547"/>
      <c r="K27" s="547"/>
      <c r="L27" s="547"/>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47"/>
      <c r="AZ27" s="547"/>
      <c r="BA27" s="547"/>
      <c r="BB27" s="547"/>
      <c r="BC27" s="547"/>
      <c r="BD27" s="547"/>
      <c r="BE27" s="547"/>
      <c r="BF27" s="547"/>
      <c r="BG27" s="547"/>
      <c r="BH27" s="547"/>
      <c r="BI27" s="547"/>
      <c r="BJ27" s="547"/>
      <c r="BK27" s="547"/>
      <c r="BL27" s="547"/>
      <c r="BM27" s="547"/>
      <c r="BN27" s="547"/>
      <c r="BO27" s="547"/>
      <c r="BP27" s="547"/>
      <c r="BQ27" s="547"/>
      <c r="BR27" s="547"/>
      <c r="BS27" s="547"/>
      <c r="BT27" s="547"/>
      <c r="BU27" s="547"/>
      <c r="BV27" s="547"/>
      <c r="BW27" s="547"/>
      <c r="BX27" s="547"/>
      <c r="BY27" s="547"/>
      <c r="BZ27" s="547"/>
      <c r="CA27" s="547"/>
      <c r="CB27" s="547"/>
      <c r="CC27" s="547"/>
      <c r="CD27" s="547"/>
      <c r="CE27" s="547"/>
      <c r="CF27" s="547"/>
      <c r="CG27" s="547"/>
      <c r="CH27" s="547"/>
      <c r="CI27" s="547"/>
      <c r="CJ27" s="547"/>
      <c r="CK27" s="547"/>
      <c r="CL27" s="547"/>
      <c r="CM27" s="547"/>
      <c r="CN27" s="548" t="s">
        <v>188</v>
      </c>
      <c r="CO27" s="549"/>
      <c r="CP27" s="549"/>
      <c r="CQ27" s="549"/>
      <c r="CR27" s="549"/>
      <c r="CS27" s="549"/>
      <c r="CT27" s="549"/>
      <c r="CU27" s="550"/>
      <c r="CV27" s="551" t="s">
        <v>38</v>
      </c>
      <c r="CW27" s="549"/>
      <c r="CX27" s="549"/>
      <c r="CY27" s="549"/>
      <c r="CZ27" s="549"/>
      <c r="DA27" s="549"/>
      <c r="DB27" s="549"/>
      <c r="DC27" s="549"/>
      <c r="DD27" s="549"/>
      <c r="DE27" s="550"/>
      <c r="DF27" s="308"/>
      <c r="DG27" s="308"/>
      <c r="DH27" s="539">
        <f>DH28</f>
        <v>1496069.68</v>
      </c>
      <c r="DI27" s="540"/>
      <c r="DJ27" s="540"/>
      <c r="DK27" s="540"/>
      <c r="DL27" s="540"/>
      <c r="DM27" s="540"/>
      <c r="DN27" s="540"/>
      <c r="DO27" s="540"/>
      <c r="DP27" s="540"/>
      <c r="DQ27" s="540"/>
      <c r="DR27" s="540"/>
      <c r="DS27" s="540"/>
      <c r="DT27" s="541"/>
      <c r="DU27" s="539">
        <f>DU28</f>
        <v>673772.62</v>
      </c>
      <c r="DV27" s="540"/>
      <c r="DW27" s="540"/>
      <c r="DX27" s="540"/>
      <c r="DY27" s="540"/>
      <c r="DZ27" s="540"/>
      <c r="EA27" s="540"/>
      <c r="EB27" s="540"/>
      <c r="EC27" s="540"/>
      <c r="ED27" s="540"/>
      <c r="EE27" s="540"/>
      <c r="EF27" s="540"/>
      <c r="EG27" s="541"/>
      <c r="EH27" s="539">
        <f>EH28</f>
        <v>673772.62</v>
      </c>
      <c r="EI27" s="540"/>
      <c r="EJ27" s="540"/>
      <c r="EK27" s="540"/>
      <c r="EL27" s="540"/>
      <c r="EM27" s="540"/>
      <c r="EN27" s="540"/>
      <c r="EO27" s="540"/>
      <c r="EP27" s="540"/>
      <c r="EQ27" s="540"/>
      <c r="ER27" s="540"/>
      <c r="ES27" s="540"/>
      <c r="ET27" s="541"/>
      <c r="EU27" s="539"/>
      <c r="EV27" s="540"/>
      <c r="EW27" s="540"/>
      <c r="EX27" s="540"/>
      <c r="EY27" s="540"/>
      <c r="EZ27" s="540"/>
      <c r="FA27" s="540"/>
      <c r="FB27" s="540"/>
      <c r="FC27" s="540"/>
      <c r="FD27" s="540"/>
      <c r="FE27" s="540"/>
      <c r="FF27" s="540"/>
      <c r="FG27" s="542"/>
    </row>
    <row r="28" spans="1:163" s="309" customFormat="1" ht="24" customHeight="1">
      <c r="A28" s="543" t="s">
        <v>189</v>
      </c>
      <c r="B28" s="544"/>
      <c r="C28" s="544"/>
      <c r="D28" s="544"/>
      <c r="E28" s="544"/>
      <c r="F28" s="544"/>
      <c r="G28" s="544"/>
      <c r="H28" s="545"/>
      <c r="I28" s="556" t="s">
        <v>166</v>
      </c>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7"/>
      <c r="AY28" s="557"/>
      <c r="AZ28" s="557"/>
      <c r="BA28" s="557"/>
      <c r="BB28" s="557"/>
      <c r="BC28" s="557"/>
      <c r="BD28" s="557"/>
      <c r="BE28" s="557"/>
      <c r="BF28" s="557"/>
      <c r="BG28" s="557"/>
      <c r="BH28" s="557"/>
      <c r="BI28" s="557"/>
      <c r="BJ28" s="557"/>
      <c r="BK28" s="557"/>
      <c r="BL28" s="557"/>
      <c r="BM28" s="557"/>
      <c r="BN28" s="557"/>
      <c r="BO28" s="557"/>
      <c r="BP28" s="557"/>
      <c r="BQ28" s="557"/>
      <c r="BR28" s="557"/>
      <c r="BS28" s="557"/>
      <c r="BT28" s="557"/>
      <c r="BU28" s="557"/>
      <c r="BV28" s="557"/>
      <c r="BW28" s="557"/>
      <c r="BX28" s="557"/>
      <c r="BY28" s="557"/>
      <c r="BZ28" s="557"/>
      <c r="CA28" s="557"/>
      <c r="CB28" s="557"/>
      <c r="CC28" s="557"/>
      <c r="CD28" s="557"/>
      <c r="CE28" s="557"/>
      <c r="CF28" s="557"/>
      <c r="CG28" s="557"/>
      <c r="CH28" s="557"/>
      <c r="CI28" s="557"/>
      <c r="CJ28" s="557"/>
      <c r="CK28" s="557"/>
      <c r="CL28" s="557"/>
      <c r="CM28" s="557"/>
      <c r="CN28" s="558" t="s">
        <v>190</v>
      </c>
      <c r="CO28" s="559"/>
      <c r="CP28" s="559"/>
      <c r="CQ28" s="559"/>
      <c r="CR28" s="559"/>
      <c r="CS28" s="559"/>
      <c r="CT28" s="559"/>
      <c r="CU28" s="560"/>
      <c r="CV28" s="561" t="s">
        <v>38</v>
      </c>
      <c r="CW28" s="559"/>
      <c r="CX28" s="559"/>
      <c r="CY28" s="559"/>
      <c r="CZ28" s="559"/>
      <c r="DA28" s="559"/>
      <c r="DB28" s="559"/>
      <c r="DC28" s="559"/>
      <c r="DD28" s="559"/>
      <c r="DE28" s="560"/>
      <c r="DF28" s="310"/>
      <c r="DG28" s="310"/>
      <c r="DH28" s="552">
        <f>'Прилож.2'!EG55</f>
        <v>1496069.68</v>
      </c>
      <c r="DI28" s="553"/>
      <c r="DJ28" s="553"/>
      <c r="DK28" s="553"/>
      <c r="DL28" s="553"/>
      <c r="DM28" s="553"/>
      <c r="DN28" s="553"/>
      <c r="DO28" s="553"/>
      <c r="DP28" s="553"/>
      <c r="DQ28" s="553"/>
      <c r="DR28" s="553"/>
      <c r="DS28" s="553"/>
      <c r="DT28" s="554"/>
      <c r="DU28" s="552">
        <f>'Прилож.2-25'!EG55</f>
        <v>673772.62</v>
      </c>
      <c r="DV28" s="553"/>
      <c r="DW28" s="553"/>
      <c r="DX28" s="553"/>
      <c r="DY28" s="553"/>
      <c r="DZ28" s="553"/>
      <c r="EA28" s="553"/>
      <c r="EB28" s="553"/>
      <c r="EC28" s="553"/>
      <c r="ED28" s="553"/>
      <c r="EE28" s="553"/>
      <c r="EF28" s="553"/>
      <c r="EG28" s="554"/>
      <c r="EH28" s="552">
        <f>'Прилож.2-26'!EG55</f>
        <v>673772.62</v>
      </c>
      <c r="EI28" s="553"/>
      <c r="EJ28" s="553"/>
      <c r="EK28" s="553"/>
      <c r="EL28" s="553"/>
      <c r="EM28" s="553"/>
      <c r="EN28" s="553"/>
      <c r="EO28" s="553"/>
      <c r="EP28" s="553"/>
      <c r="EQ28" s="553"/>
      <c r="ER28" s="553"/>
      <c r="ES28" s="553"/>
      <c r="ET28" s="554"/>
      <c r="EU28" s="552"/>
      <c r="EV28" s="553"/>
      <c r="EW28" s="553"/>
      <c r="EX28" s="553"/>
      <c r="EY28" s="553"/>
      <c r="EZ28" s="553"/>
      <c r="FA28" s="553"/>
      <c r="FB28" s="553"/>
      <c r="FC28" s="553"/>
      <c r="FD28" s="553"/>
      <c r="FE28" s="553"/>
      <c r="FF28" s="553"/>
      <c r="FG28" s="555"/>
    </row>
    <row r="29" spans="1:163" ht="24" customHeight="1">
      <c r="A29" s="481" t="s">
        <v>10</v>
      </c>
      <c r="B29" s="482"/>
      <c r="C29" s="482"/>
      <c r="D29" s="482"/>
      <c r="E29" s="482"/>
      <c r="F29" s="482"/>
      <c r="G29" s="482"/>
      <c r="H29" s="483"/>
      <c r="I29" s="568" t="s">
        <v>253</v>
      </c>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69"/>
      <c r="AY29" s="569"/>
      <c r="AZ29" s="569"/>
      <c r="BA29" s="569"/>
      <c r="BB29" s="569"/>
      <c r="BC29" s="569"/>
      <c r="BD29" s="569"/>
      <c r="BE29" s="569"/>
      <c r="BF29" s="569"/>
      <c r="BG29" s="569"/>
      <c r="BH29" s="569"/>
      <c r="BI29" s="569"/>
      <c r="BJ29" s="569"/>
      <c r="BK29" s="569"/>
      <c r="BL29" s="569"/>
      <c r="BM29" s="569"/>
      <c r="BN29" s="569"/>
      <c r="BO29" s="569"/>
      <c r="BP29" s="569"/>
      <c r="BQ29" s="569"/>
      <c r="BR29" s="569"/>
      <c r="BS29" s="569"/>
      <c r="BT29" s="569"/>
      <c r="BU29" s="569"/>
      <c r="BV29" s="569"/>
      <c r="BW29" s="569"/>
      <c r="BX29" s="569"/>
      <c r="BY29" s="569"/>
      <c r="BZ29" s="569"/>
      <c r="CA29" s="569"/>
      <c r="CB29" s="569"/>
      <c r="CC29" s="569"/>
      <c r="CD29" s="569"/>
      <c r="CE29" s="569"/>
      <c r="CF29" s="569"/>
      <c r="CG29" s="569"/>
      <c r="CH29" s="569"/>
      <c r="CI29" s="569"/>
      <c r="CJ29" s="569"/>
      <c r="CK29" s="569"/>
      <c r="CL29" s="569"/>
      <c r="CM29" s="569"/>
      <c r="CN29" s="486" t="s">
        <v>192</v>
      </c>
      <c r="CO29" s="482"/>
      <c r="CP29" s="482"/>
      <c r="CQ29" s="482"/>
      <c r="CR29" s="482"/>
      <c r="CS29" s="482"/>
      <c r="CT29" s="482"/>
      <c r="CU29" s="483"/>
      <c r="CV29" s="481" t="s">
        <v>38</v>
      </c>
      <c r="CW29" s="482"/>
      <c r="CX29" s="482"/>
      <c r="CY29" s="482"/>
      <c r="CZ29" s="482"/>
      <c r="DA29" s="482"/>
      <c r="DB29" s="482"/>
      <c r="DC29" s="482"/>
      <c r="DD29" s="482"/>
      <c r="DE29" s="483"/>
      <c r="DF29" s="236"/>
      <c r="DG29" s="236"/>
      <c r="DH29" s="477">
        <f>DH15</f>
        <v>6120482.71</v>
      </c>
      <c r="DI29" s="478"/>
      <c r="DJ29" s="478"/>
      <c r="DK29" s="478"/>
      <c r="DL29" s="478"/>
      <c r="DM29" s="478"/>
      <c r="DN29" s="478"/>
      <c r="DO29" s="478"/>
      <c r="DP29" s="478"/>
      <c r="DQ29" s="478"/>
      <c r="DR29" s="478"/>
      <c r="DS29" s="478"/>
      <c r="DT29" s="479"/>
      <c r="DU29" s="477">
        <f>DU32</f>
        <v>3478501.62</v>
      </c>
      <c r="DV29" s="478"/>
      <c r="DW29" s="478"/>
      <c r="DX29" s="478"/>
      <c r="DY29" s="478"/>
      <c r="DZ29" s="478"/>
      <c r="EA29" s="478"/>
      <c r="EB29" s="478"/>
      <c r="EC29" s="478"/>
      <c r="ED29" s="478"/>
      <c r="EE29" s="478"/>
      <c r="EF29" s="478"/>
      <c r="EG29" s="479"/>
      <c r="EH29" s="477">
        <f>EH33</f>
        <v>3793761.27</v>
      </c>
      <c r="EI29" s="478"/>
      <c r="EJ29" s="478"/>
      <c r="EK29" s="478"/>
      <c r="EL29" s="478"/>
      <c r="EM29" s="478"/>
      <c r="EN29" s="478"/>
      <c r="EO29" s="478"/>
      <c r="EP29" s="478"/>
      <c r="EQ29" s="478"/>
      <c r="ER29" s="478"/>
      <c r="ES29" s="478"/>
      <c r="ET29" s="479"/>
      <c r="EU29" s="477"/>
      <c r="EV29" s="478"/>
      <c r="EW29" s="478"/>
      <c r="EX29" s="478"/>
      <c r="EY29" s="478"/>
      <c r="EZ29" s="478"/>
      <c r="FA29" s="478"/>
      <c r="FB29" s="478"/>
      <c r="FC29" s="478"/>
      <c r="FD29" s="478"/>
      <c r="FE29" s="478"/>
      <c r="FF29" s="478"/>
      <c r="FG29" s="480"/>
    </row>
    <row r="30" spans="1:163" ht="11.25" customHeight="1">
      <c r="A30" s="579" t="s">
        <v>535</v>
      </c>
      <c r="B30" s="580"/>
      <c r="C30" s="580"/>
      <c r="D30" s="580"/>
      <c r="E30" s="580"/>
      <c r="F30" s="580"/>
      <c r="G30" s="580"/>
      <c r="H30" s="581"/>
      <c r="I30" s="570" t="s">
        <v>193</v>
      </c>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1"/>
      <c r="AP30" s="571"/>
      <c r="AQ30" s="571"/>
      <c r="AR30" s="571"/>
      <c r="AS30" s="571"/>
      <c r="AT30" s="571"/>
      <c r="AU30" s="571"/>
      <c r="AV30" s="571"/>
      <c r="AW30" s="571"/>
      <c r="AX30" s="571"/>
      <c r="AY30" s="571"/>
      <c r="AZ30" s="571"/>
      <c r="BA30" s="571"/>
      <c r="BB30" s="571"/>
      <c r="BC30" s="571"/>
      <c r="BD30" s="571"/>
      <c r="BE30" s="571"/>
      <c r="BF30" s="571"/>
      <c r="BG30" s="571"/>
      <c r="BH30" s="571"/>
      <c r="BI30" s="571"/>
      <c r="BJ30" s="571"/>
      <c r="BK30" s="571"/>
      <c r="BL30" s="571"/>
      <c r="BM30" s="571"/>
      <c r="BN30" s="571"/>
      <c r="BO30" s="571"/>
      <c r="BP30" s="571"/>
      <c r="BQ30" s="571"/>
      <c r="BR30" s="571"/>
      <c r="BS30" s="571"/>
      <c r="BT30" s="571"/>
      <c r="BU30" s="571"/>
      <c r="BV30" s="571"/>
      <c r="BW30" s="571"/>
      <c r="BX30" s="571"/>
      <c r="BY30" s="571"/>
      <c r="BZ30" s="571"/>
      <c r="CA30" s="571"/>
      <c r="CB30" s="571"/>
      <c r="CC30" s="571"/>
      <c r="CD30" s="571"/>
      <c r="CE30" s="571"/>
      <c r="CF30" s="571"/>
      <c r="CG30" s="571"/>
      <c r="CH30" s="571"/>
      <c r="CI30" s="571"/>
      <c r="CJ30" s="571"/>
      <c r="CK30" s="571"/>
      <c r="CL30" s="571"/>
      <c r="CM30" s="572"/>
      <c r="CN30" s="603" t="s">
        <v>194</v>
      </c>
      <c r="CO30" s="580"/>
      <c r="CP30" s="580"/>
      <c r="CQ30" s="580"/>
      <c r="CR30" s="580"/>
      <c r="CS30" s="580"/>
      <c r="CT30" s="580"/>
      <c r="CU30" s="581"/>
      <c r="CV30" s="579"/>
      <c r="CW30" s="580"/>
      <c r="CX30" s="580"/>
      <c r="CY30" s="580"/>
      <c r="CZ30" s="580"/>
      <c r="DA30" s="580"/>
      <c r="DB30" s="580"/>
      <c r="DC30" s="580"/>
      <c r="DD30" s="580"/>
      <c r="DE30" s="581"/>
      <c r="DF30" s="235"/>
      <c r="DG30" s="235"/>
      <c r="DH30" s="573"/>
      <c r="DI30" s="574"/>
      <c r="DJ30" s="574"/>
      <c r="DK30" s="574"/>
      <c r="DL30" s="574"/>
      <c r="DM30" s="574"/>
      <c r="DN30" s="574"/>
      <c r="DO30" s="574"/>
      <c r="DP30" s="574"/>
      <c r="DQ30" s="574"/>
      <c r="DR30" s="574"/>
      <c r="DS30" s="574"/>
      <c r="DT30" s="578"/>
      <c r="DU30" s="573"/>
      <c r="DV30" s="574"/>
      <c r="DW30" s="574"/>
      <c r="DX30" s="574"/>
      <c r="DY30" s="574"/>
      <c r="DZ30" s="574"/>
      <c r="EA30" s="574"/>
      <c r="EB30" s="574"/>
      <c r="EC30" s="574"/>
      <c r="ED30" s="574"/>
      <c r="EE30" s="574"/>
      <c r="EF30" s="574"/>
      <c r="EG30" s="578"/>
      <c r="EH30" s="573"/>
      <c r="EI30" s="574"/>
      <c r="EJ30" s="574"/>
      <c r="EK30" s="574"/>
      <c r="EL30" s="574"/>
      <c r="EM30" s="574"/>
      <c r="EN30" s="574"/>
      <c r="EO30" s="574"/>
      <c r="EP30" s="574"/>
      <c r="EQ30" s="574"/>
      <c r="ER30" s="574"/>
      <c r="ES30" s="574"/>
      <c r="ET30" s="578"/>
      <c r="EU30" s="573"/>
      <c r="EV30" s="574"/>
      <c r="EW30" s="574"/>
      <c r="EX30" s="574"/>
      <c r="EY30" s="574"/>
      <c r="EZ30" s="574"/>
      <c r="FA30" s="574"/>
      <c r="FB30" s="574"/>
      <c r="FC30" s="574"/>
      <c r="FD30" s="574"/>
      <c r="FE30" s="574"/>
      <c r="FF30" s="574"/>
      <c r="FG30" s="575"/>
    </row>
    <row r="31" spans="1:163" ht="11.25" customHeight="1">
      <c r="A31" s="600"/>
      <c r="B31" s="601"/>
      <c r="C31" s="601"/>
      <c r="D31" s="601"/>
      <c r="E31" s="601"/>
      <c r="F31" s="601"/>
      <c r="G31" s="601"/>
      <c r="H31" s="602"/>
      <c r="I31" s="585" t="s">
        <v>490</v>
      </c>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6"/>
      <c r="AZ31" s="586"/>
      <c r="BA31" s="586"/>
      <c r="BB31" s="586"/>
      <c r="BC31" s="586"/>
      <c r="BD31" s="586"/>
      <c r="BE31" s="586"/>
      <c r="BF31" s="586"/>
      <c r="BG31" s="586"/>
      <c r="BH31" s="586"/>
      <c r="BI31" s="586"/>
      <c r="BJ31" s="586"/>
      <c r="BK31" s="586"/>
      <c r="BL31" s="586"/>
      <c r="BM31" s="586"/>
      <c r="BN31" s="586"/>
      <c r="BO31" s="586"/>
      <c r="BP31" s="586"/>
      <c r="BQ31" s="586"/>
      <c r="BR31" s="586"/>
      <c r="BS31" s="586"/>
      <c r="BT31" s="586"/>
      <c r="BU31" s="586"/>
      <c r="BV31" s="586"/>
      <c r="BW31" s="586"/>
      <c r="BX31" s="586"/>
      <c r="BY31" s="586"/>
      <c r="BZ31" s="586"/>
      <c r="CA31" s="586"/>
      <c r="CB31" s="586"/>
      <c r="CC31" s="586"/>
      <c r="CD31" s="586"/>
      <c r="CE31" s="586"/>
      <c r="CF31" s="586"/>
      <c r="CG31" s="586"/>
      <c r="CH31" s="586"/>
      <c r="CI31" s="586"/>
      <c r="CJ31" s="586"/>
      <c r="CK31" s="586"/>
      <c r="CL31" s="586"/>
      <c r="CM31" s="587"/>
      <c r="CN31" s="604"/>
      <c r="CO31" s="601"/>
      <c r="CP31" s="601"/>
      <c r="CQ31" s="601"/>
      <c r="CR31" s="601"/>
      <c r="CS31" s="601"/>
      <c r="CT31" s="601"/>
      <c r="CU31" s="602"/>
      <c r="CV31" s="590"/>
      <c r="CW31" s="591"/>
      <c r="CX31" s="591"/>
      <c r="CY31" s="591"/>
      <c r="CZ31" s="591"/>
      <c r="DA31" s="591"/>
      <c r="DB31" s="591"/>
      <c r="DC31" s="591"/>
      <c r="DD31" s="591"/>
      <c r="DE31" s="592"/>
      <c r="DF31" s="237"/>
      <c r="DG31" s="237"/>
      <c r="DH31" s="562">
        <f>DH29</f>
        <v>6120482.71</v>
      </c>
      <c r="DI31" s="563"/>
      <c r="DJ31" s="563"/>
      <c r="DK31" s="563"/>
      <c r="DL31" s="563"/>
      <c r="DM31" s="563"/>
      <c r="DN31" s="563"/>
      <c r="DO31" s="563"/>
      <c r="DP31" s="563"/>
      <c r="DQ31" s="563"/>
      <c r="DR31" s="563"/>
      <c r="DS31" s="563"/>
      <c r="DT31" s="564"/>
      <c r="DU31" s="562"/>
      <c r="DV31" s="563"/>
      <c r="DW31" s="563"/>
      <c r="DX31" s="563"/>
      <c r="DY31" s="563"/>
      <c r="DZ31" s="563"/>
      <c r="EA31" s="563"/>
      <c r="EB31" s="563"/>
      <c r="EC31" s="563"/>
      <c r="ED31" s="563"/>
      <c r="EE31" s="563"/>
      <c r="EF31" s="563"/>
      <c r="EG31" s="564"/>
      <c r="EH31" s="562"/>
      <c r="EI31" s="563"/>
      <c r="EJ31" s="563"/>
      <c r="EK31" s="563"/>
      <c r="EL31" s="563"/>
      <c r="EM31" s="563"/>
      <c r="EN31" s="563"/>
      <c r="EO31" s="563"/>
      <c r="EP31" s="563"/>
      <c r="EQ31" s="563"/>
      <c r="ER31" s="563"/>
      <c r="ES31" s="563"/>
      <c r="ET31" s="564"/>
      <c r="EU31" s="562"/>
      <c r="EV31" s="563"/>
      <c r="EW31" s="563"/>
      <c r="EX31" s="563"/>
      <c r="EY31" s="563"/>
      <c r="EZ31" s="563"/>
      <c r="FA31" s="563"/>
      <c r="FB31" s="563"/>
      <c r="FC31" s="563"/>
      <c r="FD31" s="563"/>
      <c r="FE31" s="563"/>
      <c r="FF31" s="563"/>
      <c r="FG31" s="576"/>
    </row>
    <row r="32" spans="1:163" ht="11.25" customHeight="1">
      <c r="A32" s="600"/>
      <c r="B32" s="601"/>
      <c r="C32" s="601"/>
      <c r="D32" s="601"/>
      <c r="E32" s="601"/>
      <c r="F32" s="601"/>
      <c r="G32" s="601"/>
      <c r="H32" s="602"/>
      <c r="I32" s="585" t="s">
        <v>551</v>
      </c>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6"/>
      <c r="AZ32" s="586"/>
      <c r="BA32" s="586"/>
      <c r="BB32" s="586"/>
      <c r="BC32" s="586"/>
      <c r="BD32" s="586"/>
      <c r="BE32" s="586"/>
      <c r="BF32" s="586"/>
      <c r="BG32" s="586"/>
      <c r="BH32" s="586"/>
      <c r="BI32" s="586"/>
      <c r="BJ32" s="586"/>
      <c r="BK32" s="586"/>
      <c r="BL32" s="586"/>
      <c r="BM32" s="586"/>
      <c r="BN32" s="586"/>
      <c r="BO32" s="586"/>
      <c r="BP32" s="586"/>
      <c r="BQ32" s="586"/>
      <c r="BR32" s="586"/>
      <c r="BS32" s="586"/>
      <c r="BT32" s="586"/>
      <c r="BU32" s="586"/>
      <c r="BV32" s="586"/>
      <c r="BW32" s="586"/>
      <c r="BX32" s="586"/>
      <c r="BY32" s="586"/>
      <c r="BZ32" s="586"/>
      <c r="CA32" s="586"/>
      <c r="CB32" s="586"/>
      <c r="CC32" s="586"/>
      <c r="CD32" s="586"/>
      <c r="CE32" s="586"/>
      <c r="CF32" s="586"/>
      <c r="CG32" s="586"/>
      <c r="CH32" s="586"/>
      <c r="CI32" s="586"/>
      <c r="CJ32" s="586"/>
      <c r="CK32" s="586"/>
      <c r="CL32" s="586"/>
      <c r="CM32" s="587"/>
      <c r="CN32" s="604"/>
      <c r="CO32" s="601"/>
      <c r="CP32" s="601"/>
      <c r="CQ32" s="601"/>
      <c r="CR32" s="601"/>
      <c r="CS32" s="601"/>
      <c r="CT32" s="601"/>
      <c r="CU32" s="602"/>
      <c r="CV32" s="590"/>
      <c r="CW32" s="591"/>
      <c r="CX32" s="591"/>
      <c r="CY32" s="591"/>
      <c r="CZ32" s="591"/>
      <c r="DA32" s="591"/>
      <c r="DB32" s="591"/>
      <c r="DC32" s="591"/>
      <c r="DD32" s="591"/>
      <c r="DE32" s="592"/>
      <c r="DF32" s="237"/>
      <c r="DG32" s="237"/>
      <c r="DH32" s="562"/>
      <c r="DI32" s="563"/>
      <c r="DJ32" s="563"/>
      <c r="DK32" s="563"/>
      <c r="DL32" s="563"/>
      <c r="DM32" s="563"/>
      <c r="DN32" s="563"/>
      <c r="DO32" s="563"/>
      <c r="DP32" s="563"/>
      <c r="DQ32" s="563"/>
      <c r="DR32" s="563"/>
      <c r="DS32" s="563"/>
      <c r="DT32" s="564"/>
      <c r="DU32" s="562">
        <f>'Прилож.2-25'!CT55</f>
        <v>3478501.62</v>
      </c>
      <c r="DV32" s="563"/>
      <c r="DW32" s="563"/>
      <c r="DX32" s="563"/>
      <c r="DY32" s="563"/>
      <c r="DZ32" s="563"/>
      <c r="EA32" s="563"/>
      <c r="EB32" s="563"/>
      <c r="EC32" s="563"/>
      <c r="ED32" s="563"/>
      <c r="EE32" s="563"/>
      <c r="EF32" s="563"/>
      <c r="EG32" s="564"/>
      <c r="EH32" s="562"/>
      <c r="EI32" s="563"/>
      <c r="EJ32" s="563"/>
      <c r="EK32" s="563"/>
      <c r="EL32" s="563"/>
      <c r="EM32" s="563"/>
      <c r="EN32" s="563"/>
      <c r="EO32" s="563"/>
      <c r="EP32" s="563"/>
      <c r="EQ32" s="563"/>
      <c r="ER32" s="563"/>
      <c r="ES32" s="563"/>
      <c r="ET32" s="564"/>
      <c r="EU32" s="562"/>
      <c r="EV32" s="563"/>
      <c r="EW32" s="563"/>
      <c r="EX32" s="563"/>
      <c r="EY32" s="563"/>
      <c r="EZ32" s="563"/>
      <c r="FA32" s="563"/>
      <c r="FB32" s="563"/>
      <c r="FC32" s="563"/>
      <c r="FD32" s="563"/>
      <c r="FE32" s="563"/>
      <c r="FF32" s="563"/>
      <c r="FG32" s="576"/>
    </row>
    <row r="33" spans="1:163" ht="11.25" customHeight="1">
      <c r="A33" s="582"/>
      <c r="B33" s="583"/>
      <c r="C33" s="583"/>
      <c r="D33" s="583"/>
      <c r="E33" s="583"/>
      <c r="F33" s="583"/>
      <c r="G33" s="583"/>
      <c r="H33" s="584"/>
      <c r="I33" s="620" t="s">
        <v>552</v>
      </c>
      <c r="J33" s="384"/>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4"/>
      <c r="AY33" s="384"/>
      <c r="AZ33" s="384"/>
      <c r="BA33" s="384"/>
      <c r="BB33" s="384"/>
      <c r="BC33" s="384"/>
      <c r="BD33" s="384"/>
      <c r="BE33" s="384"/>
      <c r="BF33" s="384"/>
      <c r="BG33" s="384"/>
      <c r="BH33" s="384"/>
      <c r="BI33" s="384"/>
      <c r="BJ33" s="384"/>
      <c r="BK33" s="384"/>
      <c r="BL33" s="384"/>
      <c r="BM33" s="384"/>
      <c r="BN33" s="384"/>
      <c r="BO33" s="384"/>
      <c r="BP33" s="384"/>
      <c r="BQ33" s="384"/>
      <c r="BR33" s="384"/>
      <c r="BS33" s="384"/>
      <c r="BT33" s="384"/>
      <c r="BU33" s="384"/>
      <c r="BV33" s="384"/>
      <c r="BW33" s="384"/>
      <c r="BX33" s="384"/>
      <c r="BY33" s="384"/>
      <c r="BZ33" s="384"/>
      <c r="CA33" s="384"/>
      <c r="CB33" s="384"/>
      <c r="CC33" s="384"/>
      <c r="CD33" s="384"/>
      <c r="CE33" s="384"/>
      <c r="CF33" s="384"/>
      <c r="CG33" s="384"/>
      <c r="CH33" s="384"/>
      <c r="CI33" s="384"/>
      <c r="CJ33" s="384"/>
      <c r="CK33" s="384"/>
      <c r="CL33" s="384"/>
      <c r="CM33" s="621"/>
      <c r="CN33" s="619"/>
      <c r="CO33" s="583"/>
      <c r="CP33" s="583"/>
      <c r="CQ33" s="583"/>
      <c r="CR33" s="583"/>
      <c r="CS33" s="583"/>
      <c r="CT33" s="583"/>
      <c r="CU33" s="584"/>
      <c r="CV33" s="588"/>
      <c r="CW33" s="372"/>
      <c r="CX33" s="372"/>
      <c r="CY33" s="372"/>
      <c r="CZ33" s="372"/>
      <c r="DA33" s="372"/>
      <c r="DB33" s="372"/>
      <c r="DC33" s="372"/>
      <c r="DD33" s="372"/>
      <c r="DE33" s="589"/>
      <c r="DF33" s="234"/>
      <c r="DG33" s="234"/>
      <c r="DH33" s="565"/>
      <c r="DI33" s="566"/>
      <c r="DJ33" s="566"/>
      <c r="DK33" s="566"/>
      <c r="DL33" s="566"/>
      <c r="DM33" s="566"/>
      <c r="DN33" s="566"/>
      <c r="DO33" s="566"/>
      <c r="DP33" s="566"/>
      <c r="DQ33" s="566"/>
      <c r="DR33" s="566"/>
      <c r="DS33" s="566"/>
      <c r="DT33" s="567"/>
      <c r="DU33" s="565"/>
      <c r="DV33" s="566"/>
      <c r="DW33" s="566"/>
      <c r="DX33" s="566"/>
      <c r="DY33" s="566"/>
      <c r="DZ33" s="566"/>
      <c r="EA33" s="566"/>
      <c r="EB33" s="566"/>
      <c r="EC33" s="566"/>
      <c r="ED33" s="566"/>
      <c r="EE33" s="566"/>
      <c r="EF33" s="566"/>
      <c r="EG33" s="567"/>
      <c r="EH33" s="565">
        <f>'Прилож.2-26'!CT55</f>
        <v>3793761.27</v>
      </c>
      <c r="EI33" s="566"/>
      <c r="EJ33" s="566"/>
      <c r="EK33" s="566"/>
      <c r="EL33" s="566"/>
      <c r="EM33" s="566"/>
      <c r="EN33" s="566"/>
      <c r="EO33" s="566"/>
      <c r="EP33" s="566"/>
      <c r="EQ33" s="566"/>
      <c r="ER33" s="566"/>
      <c r="ES33" s="566"/>
      <c r="ET33" s="567"/>
      <c r="EU33" s="565"/>
      <c r="EV33" s="566"/>
      <c r="EW33" s="566"/>
      <c r="EX33" s="566"/>
      <c r="EY33" s="566"/>
      <c r="EZ33" s="566"/>
      <c r="FA33" s="566"/>
      <c r="FB33" s="566"/>
      <c r="FC33" s="566"/>
      <c r="FD33" s="566"/>
      <c r="FE33" s="566"/>
      <c r="FF33" s="566"/>
      <c r="FG33" s="577"/>
    </row>
    <row r="34" spans="1:163" ht="24" customHeight="1">
      <c r="A34" s="481" t="s">
        <v>11</v>
      </c>
      <c r="B34" s="482"/>
      <c r="C34" s="482"/>
      <c r="D34" s="482"/>
      <c r="E34" s="482"/>
      <c r="F34" s="482"/>
      <c r="G34" s="482"/>
      <c r="H34" s="483"/>
      <c r="I34" s="568" t="s">
        <v>195</v>
      </c>
      <c r="J34" s="569"/>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69"/>
      <c r="AV34" s="569"/>
      <c r="AW34" s="569"/>
      <c r="AX34" s="569"/>
      <c r="AY34" s="569"/>
      <c r="AZ34" s="569"/>
      <c r="BA34" s="569"/>
      <c r="BB34" s="569"/>
      <c r="BC34" s="569"/>
      <c r="BD34" s="569"/>
      <c r="BE34" s="569"/>
      <c r="BF34" s="569"/>
      <c r="BG34" s="569"/>
      <c r="BH34" s="569"/>
      <c r="BI34" s="569"/>
      <c r="BJ34" s="569"/>
      <c r="BK34" s="569"/>
      <c r="BL34" s="569"/>
      <c r="BM34" s="569"/>
      <c r="BN34" s="569"/>
      <c r="BO34" s="569"/>
      <c r="BP34" s="569"/>
      <c r="BQ34" s="569"/>
      <c r="BR34" s="569"/>
      <c r="BS34" s="569"/>
      <c r="BT34" s="569"/>
      <c r="BU34" s="569"/>
      <c r="BV34" s="569"/>
      <c r="BW34" s="569"/>
      <c r="BX34" s="569"/>
      <c r="BY34" s="569"/>
      <c r="BZ34" s="569"/>
      <c r="CA34" s="569"/>
      <c r="CB34" s="569"/>
      <c r="CC34" s="569"/>
      <c r="CD34" s="569"/>
      <c r="CE34" s="569"/>
      <c r="CF34" s="569"/>
      <c r="CG34" s="569"/>
      <c r="CH34" s="569"/>
      <c r="CI34" s="569"/>
      <c r="CJ34" s="569"/>
      <c r="CK34" s="569"/>
      <c r="CL34" s="569"/>
      <c r="CM34" s="569"/>
      <c r="CN34" s="486" t="s">
        <v>196</v>
      </c>
      <c r="CO34" s="482"/>
      <c r="CP34" s="482"/>
      <c r="CQ34" s="482"/>
      <c r="CR34" s="482"/>
      <c r="CS34" s="482"/>
      <c r="CT34" s="482"/>
      <c r="CU34" s="483"/>
      <c r="CV34" s="481" t="s">
        <v>38</v>
      </c>
      <c r="CW34" s="482"/>
      <c r="CX34" s="482"/>
      <c r="CY34" s="482"/>
      <c r="CZ34" s="482"/>
      <c r="DA34" s="482"/>
      <c r="DB34" s="482"/>
      <c r="DC34" s="482"/>
      <c r="DD34" s="482"/>
      <c r="DE34" s="483"/>
      <c r="DF34" s="236"/>
      <c r="DG34" s="236"/>
      <c r="DH34" s="477"/>
      <c r="DI34" s="478"/>
      <c r="DJ34" s="478"/>
      <c r="DK34" s="478"/>
      <c r="DL34" s="478"/>
      <c r="DM34" s="478"/>
      <c r="DN34" s="478"/>
      <c r="DO34" s="478"/>
      <c r="DP34" s="478"/>
      <c r="DQ34" s="478"/>
      <c r="DR34" s="478"/>
      <c r="DS34" s="478"/>
      <c r="DT34" s="479"/>
      <c r="DU34" s="477"/>
      <c r="DV34" s="478"/>
      <c r="DW34" s="478"/>
      <c r="DX34" s="478"/>
      <c r="DY34" s="478"/>
      <c r="DZ34" s="478"/>
      <c r="EA34" s="478"/>
      <c r="EB34" s="478"/>
      <c r="EC34" s="478"/>
      <c r="ED34" s="478"/>
      <c r="EE34" s="478"/>
      <c r="EF34" s="478"/>
      <c r="EG34" s="479"/>
      <c r="EH34" s="477"/>
      <c r="EI34" s="478"/>
      <c r="EJ34" s="478"/>
      <c r="EK34" s="478"/>
      <c r="EL34" s="478"/>
      <c r="EM34" s="478"/>
      <c r="EN34" s="478"/>
      <c r="EO34" s="478"/>
      <c r="EP34" s="478"/>
      <c r="EQ34" s="478"/>
      <c r="ER34" s="478"/>
      <c r="ES34" s="478"/>
      <c r="ET34" s="479"/>
      <c r="EU34" s="477"/>
      <c r="EV34" s="478"/>
      <c r="EW34" s="478"/>
      <c r="EX34" s="478"/>
      <c r="EY34" s="478"/>
      <c r="EZ34" s="478"/>
      <c r="FA34" s="478"/>
      <c r="FB34" s="478"/>
      <c r="FC34" s="478"/>
      <c r="FD34" s="478"/>
      <c r="FE34" s="478"/>
      <c r="FF34" s="478"/>
      <c r="FG34" s="480"/>
    </row>
    <row r="35" spans="1:163" ht="11.25">
      <c r="A35" s="579" t="s">
        <v>534</v>
      </c>
      <c r="B35" s="580"/>
      <c r="C35" s="580"/>
      <c r="D35" s="580"/>
      <c r="E35" s="580"/>
      <c r="F35" s="580"/>
      <c r="G35" s="580"/>
      <c r="H35" s="581"/>
      <c r="I35" s="570" t="s">
        <v>193</v>
      </c>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1"/>
      <c r="AY35" s="571"/>
      <c r="AZ35" s="571"/>
      <c r="BA35" s="571"/>
      <c r="BB35" s="571"/>
      <c r="BC35" s="571"/>
      <c r="BD35" s="571"/>
      <c r="BE35" s="571"/>
      <c r="BF35" s="571"/>
      <c r="BG35" s="571"/>
      <c r="BH35" s="571"/>
      <c r="BI35" s="571"/>
      <c r="BJ35" s="571"/>
      <c r="BK35" s="571"/>
      <c r="BL35" s="571"/>
      <c r="BM35" s="571"/>
      <c r="BN35" s="571"/>
      <c r="BO35" s="571"/>
      <c r="BP35" s="571"/>
      <c r="BQ35" s="571"/>
      <c r="BR35" s="571"/>
      <c r="BS35" s="571"/>
      <c r="BT35" s="571"/>
      <c r="BU35" s="571"/>
      <c r="BV35" s="571"/>
      <c r="BW35" s="571"/>
      <c r="BX35" s="571"/>
      <c r="BY35" s="571"/>
      <c r="BZ35" s="571"/>
      <c r="CA35" s="571"/>
      <c r="CB35" s="571"/>
      <c r="CC35" s="571"/>
      <c r="CD35" s="571"/>
      <c r="CE35" s="571"/>
      <c r="CF35" s="571"/>
      <c r="CG35" s="571"/>
      <c r="CH35" s="571"/>
      <c r="CI35" s="571"/>
      <c r="CJ35" s="571"/>
      <c r="CK35" s="571"/>
      <c r="CL35" s="571"/>
      <c r="CM35" s="572"/>
      <c r="CN35" s="603" t="s">
        <v>197</v>
      </c>
      <c r="CO35" s="580"/>
      <c r="CP35" s="580"/>
      <c r="CQ35" s="580"/>
      <c r="CR35" s="580"/>
      <c r="CS35" s="580"/>
      <c r="CT35" s="580"/>
      <c r="CU35" s="581"/>
      <c r="CV35" s="579"/>
      <c r="CW35" s="580"/>
      <c r="CX35" s="580"/>
      <c r="CY35" s="580"/>
      <c r="CZ35" s="580"/>
      <c r="DA35" s="580"/>
      <c r="DB35" s="580"/>
      <c r="DC35" s="580"/>
      <c r="DD35" s="580"/>
      <c r="DE35" s="581"/>
      <c r="DF35" s="235"/>
      <c r="DG35" s="235"/>
      <c r="DH35" s="573"/>
      <c r="DI35" s="574"/>
      <c r="DJ35" s="574"/>
      <c r="DK35" s="574"/>
      <c r="DL35" s="574"/>
      <c r="DM35" s="574"/>
      <c r="DN35" s="574"/>
      <c r="DO35" s="574"/>
      <c r="DP35" s="574"/>
      <c r="DQ35" s="574"/>
      <c r="DR35" s="574"/>
      <c r="DS35" s="574"/>
      <c r="DT35" s="578"/>
      <c r="DU35" s="573"/>
      <c r="DV35" s="574"/>
      <c r="DW35" s="574"/>
      <c r="DX35" s="574"/>
      <c r="DY35" s="574"/>
      <c r="DZ35" s="574"/>
      <c r="EA35" s="574"/>
      <c r="EB35" s="574"/>
      <c r="EC35" s="574"/>
      <c r="ED35" s="574"/>
      <c r="EE35" s="574"/>
      <c r="EF35" s="574"/>
      <c r="EG35" s="578"/>
      <c r="EH35" s="573"/>
      <c r="EI35" s="574"/>
      <c r="EJ35" s="574"/>
      <c r="EK35" s="574"/>
      <c r="EL35" s="574"/>
      <c r="EM35" s="574"/>
      <c r="EN35" s="574"/>
      <c r="EO35" s="574"/>
      <c r="EP35" s="574"/>
      <c r="EQ35" s="574"/>
      <c r="ER35" s="574"/>
      <c r="ES35" s="574"/>
      <c r="ET35" s="578"/>
      <c r="EU35" s="573"/>
      <c r="EV35" s="574"/>
      <c r="EW35" s="574"/>
      <c r="EX35" s="574"/>
      <c r="EY35" s="574"/>
      <c r="EZ35" s="574"/>
      <c r="FA35" s="574"/>
      <c r="FB35" s="574"/>
      <c r="FC35" s="574"/>
      <c r="FD35" s="574"/>
      <c r="FE35" s="574"/>
      <c r="FF35" s="574"/>
      <c r="FG35" s="575"/>
    </row>
    <row r="36" spans="1:163" ht="12" thickBot="1">
      <c r="A36" s="582"/>
      <c r="B36" s="583"/>
      <c r="C36" s="583"/>
      <c r="D36" s="583"/>
      <c r="E36" s="583"/>
      <c r="F36" s="583"/>
      <c r="G36" s="583"/>
      <c r="H36" s="584"/>
      <c r="I36" s="608"/>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09"/>
      <c r="AN36" s="609"/>
      <c r="AO36" s="609"/>
      <c r="AP36" s="609"/>
      <c r="AQ36" s="609"/>
      <c r="AR36" s="609"/>
      <c r="AS36" s="609"/>
      <c r="AT36" s="609"/>
      <c r="AU36" s="609"/>
      <c r="AV36" s="609"/>
      <c r="AW36" s="609"/>
      <c r="AX36" s="609"/>
      <c r="AY36" s="609"/>
      <c r="AZ36" s="609"/>
      <c r="BA36" s="609"/>
      <c r="BB36" s="609"/>
      <c r="BC36" s="609"/>
      <c r="BD36" s="609"/>
      <c r="BE36" s="609"/>
      <c r="BF36" s="609"/>
      <c r="BG36" s="609"/>
      <c r="BH36" s="609"/>
      <c r="BI36" s="609"/>
      <c r="BJ36" s="609"/>
      <c r="BK36" s="609"/>
      <c r="BL36" s="609"/>
      <c r="BM36" s="609"/>
      <c r="BN36" s="609"/>
      <c r="BO36" s="609"/>
      <c r="BP36" s="609"/>
      <c r="BQ36" s="609"/>
      <c r="BR36" s="609"/>
      <c r="BS36" s="609"/>
      <c r="BT36" s="609"/>
      <c r="BU36" s="609"/>
      <c r="BV36" s="609"/>
      <c r="BW36" s="609"/>
      <c r="BX36" s="609"/>
      <c r="BY36" s="609"/>
      <c r="BZ36" s="609"/>
      <c r="CA36" s="609"/>
      <c r="CB36" s="609"/>
      <c r="CC36" s="609"/>
      <c r="CD36" s="609"/>
      <c r="CE36" s="609"/>
      <c r="CF36" s="609"/>
      <c r="CG36" s="609"/>
      <c r="CH36" s="609"/>
      <c r="CI36" s="609"/>
      <c r="CJ36" s="609"/>
      <c r="CK36" s="609"/>
      <c r="CL36" s="609"/>
      <c r="CM36" s="609"/>
      <c r="CN36" s="461"/>
      <c r="CO36" s="462"/>
      <c r="CP36" s="462"/>
      <c r="CQ36" s="462"/>
      <c r="CR36" s="462"/>
      <c r="CS36" s="462"/>
      <c r="CT36" s="462"/>
      <c r="CU36" s="463"/>
      <c r="CV36" s="464"/>
      <c r="CW36" s="462"/>
      <c r="CX36" s="462"/>
      <c r="CY36" s="462"/>
      <c r="CZ36" s="462"/>
      <c r="DA36" s="462"/>
      <c r="DB36" s="462"/>
      <c r="DC36" s="462"/>
      <c r="DD36" s="462"/>
      <c r="DE36" s="463"/>
      <c r="DF36" s="233"/>
      <c r="DG36" s="233"/>
      <c r="DH36" s="597"/>
      <c r="DI36" s="598"/>
      <c r="DJ36" s="598"/>
      <c r="DK36" s="598"/>
      <c r="DL36" s="598"/>
      <c r="DM36" s="598"/>
      <c r="DN36" s="598"/>
      <c r="DO36" s="598"/>
      <c r="DP36" s="598"/>
      <c r="DQ36" s="598"/>
      <c r="DR36" s="598"/>
      <c r="DS36" s="598"/>
      <c r="DT36" s="599"/>
      <c r="DU36" s="597"/>
      <c r="DV36" s="598"/>
      <c r="DW36" s="598"/>
      <c r="DX36" s="598"/>
      <c r="DY36" s="598"/>
      <c r="DZ36" s="598"/>
      <c r="EA36" s="598"/>
      <c r="EB36" s="598"/>
      <c r="EC36" s="598"/>
      <c r="ED36" s="598"/>
      <c r="EE36" s="598"/>
      <c r="EF36" s="598"/>
      <c r="EG36" s="599"/>
      <c r="EH36" s="597"/>
      <c r="EI36" s="598"/>
      <c r="EJ36" s="598"/>
      <c r="EK36" s="598"/>
      <c r="EL36" s="598"/>
      <c r="EM36" s="598"/>
      <c r="EN36" s="598"/>
      <c r="EO36" s="598"/>
      <c r="EP36" s="598"/>
      <c r="EQ36" s="598"/>
      <c r="ER36" s="598"/>
      <c r="ES36" s="598"/>
      <c r="ET36" s="599"/>
      <c r="EU36" s="597"/>
      <c r="EV36" s="598"/>
      <c r="EW36" s="598"/>
      <c r="EX36" s="598"/>
      <c r="EY36" s="598"/>
      <c r="EZ36" s="598"/>
      <c r="FA36" s="598"/>
      <c r="FB36" s="598"/>
      <c r="FC36" s="598"/>
      <c r="FD36" s="598"/>
      <c r="FE36" s="598"/>
      <c r="FF36" s="598"/>
      <c r="FG36" s="605"/>
    </row>
    <row r="37" ht="4.5" customHeight="1"/>
    <row r="38" spans="43:96" s="4" customFormat="1" ht="8.25">
      <c r="AQ38" s="7"/>
      <c r="AR38" s="7"/>
      <c r="AS38" s="7"/>
      <c r="AT38" s="7"/>
      <c r="AU38" s="7"/>
      <c r="AV38" s="7"/>
      <c r="AW38" s="7"/>
      <c r="AX38" s="7"/>
      <c r="AY38" s="7"/>
      <c r="AZ38" s="7"/>
      <c r="BA38" s="7"/>
      <c r="BB38" s="7"/>
      <c r="BC38" s="7"/>
      <c r="BD38" s="7"/>
      <c r="BE38" s="7"/>
      <c r="BF38" s="7"/>
      <c r="BG38" s="7"/>
      <c r="BH38" s="7"/>
      <c r="BK38" s="7"/>
      <c r="BL38" s="7"/>
      <c r="BM38" s="7"/>
      <c r="BN38" s="7"/>
      <c r="BO38" s="7"/>
      <c r="BP38" s="7"/>
      <c r="BQ38" s="7"/>
      <c r="BR38" s="7"/>
      <c r="BS38" s="7"/>
      <c r="BT38" s="7"/>
      <c r="BU38" s="7"/>
      <c r="BV38" s="7"/>
      <c r="BY38" s="7"/>
      <c r="BZ38" s="7"/>
      <c r="CA38" s="7"/>
      <c r="CB38" s="7"/>
      <c r="CC38" s="7"/>
      <c r="CD38" s="7"/>
      <c r="CE38" s="7"/>
      <c r="CF38" s="7"/>
      <c r="CG38" s="7"/>
      <c r="CH38" s="7"/>
      <c r="CI38" s="7"/>
      <c r="CJ38" s="7"/>
      <c r="CK38" s="7"/>
      <c r="CL38" s="7"/>
      <c r="CM38" s="7"/>
      <c r="CN38" s="7"/>
      <c r="CO38" s="7"/>
      <c r="CP38" s="7"/>
      <c r="CQ38" s="7"/>
      <c r="CR38" s="7"/>
    </row>
    <row r="39" spans="9:96" ht="11.25">
      <c r="I39" s="1" t="s">
        <v>488</v>
      </c>
      <c r="AQ39" s="593"/>
      <c r="AR39" s="594"/>
      <c r="AS39" s="594"/>
      <c r="AT39" s="594"/>
      <c r="AU39" s="594"/>
      <c r="AV39" s="594"/>
      <c r="AW39" s="594"/>
      <c r="AX39" s="594"/>
      <c r="AY39" s="594"/>
      <c r="AZ39" s="594"/>
      <c r="BA39" s="594"/>
      <c r="BB39" s="594"/>
      <c r="BC39" s="594"/>
      <c r="BD39" s="594"/>
      <c r="BE39" s="594"/>
      <c r="BF39" s="594"/>
      <c r="BG39" s="594"/>
      <c r="BH39" s="594"/>
      <c r="BI39" s="20"/>
      <c r="BJ39" s="20"/>
      <c r="BK39" s="593" t="s">
        <v>489</v>
      </c>
      <c r="BL39" s="594"/>
      <c r="BM39" s="594"/>
      <c r="BN39" s="594"/>
      <c r="BO39" s="594"/>
      <c r="BP39" s="594"/>
      <c r="BQ39" s="594"/>
      <c r="BR39" s="594"/>
      <c r="BS39" s="594"/>
      <c r="BT39" s="594"/>
      <c r="BU39" s="594"/>
      <c r="BV39" s="594"/>
      <c r="BW39" s="20"/>
      <c r="BX39" s="20"/>
      <c r="BY39" s="593" t="s">
        <v>245</v>
      </c>
      <c r="BZ39" s="594"/>
      <c r="CA39" s="594"/>
      <c r="CB39" s="594"/>
      <c r="CC39" s="594"/>
      <c r="CD39" s="594"/>
      <c r="CE39" s="594"/>
      <c r="CF39" s="594"/>
      <c r="CG39" s="594"/>
      <c r="CH39" s="594"/>
      <c r="CI39" s="594"/>
      <c r="CJ39" s="594"/>
      <c r="CK39" s="594"/>
      <c r="CL39" s="594"/>
      <c r="CM39" s="594"/>
      <c r="CN39" s="594"/>
      <c r="CO39" s="594"/>
      <c r="CP39" s="594"/>
      <c r="CQ39" s="594"/>
      <c r="CR39" s="594"/>
    </row>
    <row r="40" spans="43:96" s="4" customFormat="1" ht="8.25">
      <c r="AQ40" s="370" t="s">
        <v>17</v>
      </c>
      <c r="AR40" s="370"/>
      <c r="AS40" s="370"/>
      <c r="AT40" s="370"/>
      <c r="AU40" s="370"/>
      <c r="AV40" s="370"/>
      <c r="AW40" s="370"/>
      <c r="AX40" s="370"/>
      <c r="AY40" s="370"/>
      <c r="AZ40" s="370"/>
      <c r="BA40" s="370"/>
      <c r="BB40" s="370"/>
      <c r="BC40" s="370"/>
      <c r="BD40" s="370"/>
      <c r="BE40" s="370"/>
      <c r="BF40" s="370"/>
      <c r="BG40" s="370"/>
      <c r="BH40" s="370"/>
      <c r="BK40" s="370" t="s">
        <v>441</v>
      </c>
      <c r="BL40" s="370"/>
      <c r="BM40" s="370"/>
      <c r="BN40" s="370"/>
      <c r="BO40" s="370"/>
      <c r="BP40" s="370"/>
      <c r="BQ40" s="370"/>
      <c r="BR40" s="370"/>
      <c r="BS40" s="370"/>
      <c r="BT40" s="370"/>
      <c r="BU40" s="370"/>
      <c r="BV40" s="370"/>
      <c r="BY40" s="370" t="s">
        <v>201</v>
      </c>
      <c r="BZ40" s="370"/>
      <c r="CA40" s="370"/>
      <c r="CB40" s="370"/>
      <c r="CC40" s="370"/>
      <c r="CD40" s="370"/>
      <c r="CE40" s="370"/>
      <c r="CF40" s="370"/>
      <c r="CG40" s="370"/>
      <c r="CH40" s="370"/>
      <c r="CI40" s="370"/>
      <c r="CJ40" s="370"/>
      <c r="CK40" s="370"/>
      <c r="CL40" s="370"/>
      <c r="CM40" s="370"/>
      <c r="CN40" s="370"/>
      <c r="CO40" s="370"/>
      <c r="CP40" s="370"/>
      <c r="CQ40" s="370"/>
      <c r="CR40" s="370"/>
    </row>
    <row r="41" spans="43:96" s="4" customFormat="1" ht="9"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199</v>
      </c>
      <c r="AM42" s="593" t="s">
        <v>244</v>
      </c>
      <c r="AN42" s="594"/>
      <c r="AO42" s="594"/>
      <c r="AP42" s="594"/>
      <c r="AQ42" s="594"/>
      <c r="AR42" s="594"/>
      <c r="AS42" s="594"/>
      <c r="AT42" s="594"/>
      <c r="AU42" s="594"/>
      <c r="AV42" s="594"/>
      <c r="AW42" s="594"/>
      <c r="AX42" s="594"/>
      <c r="AY42" s="594"/>
      <c r="AZ42" s="594"/>
      <c r="BA42" s="594"/>
      <c r="BB42" s="594"/>
      <c r="BC42" s="594"/>
      <c r="BD42" s="594"/>
      <c r="BE42" s="20"/>
      <c r="BF42" s="20"/>
      <c r="BG42" s="593" t="s">
        <v>442</v>
      </c>
      <c r="BH42" s="594"/>
      <c r="BI42" s="594"/>
      <c r="BJ42" s="594"/>
      <c r="BK42" s="594"/>
      <c r="BL42" s="594"/>
      <c r="BM42" s="594"/>
      <c r="BN42" s="594"/>
      <c r="BO42" s="594"/>
      <c r="BP42" s="594"/>
      <c r="BQ42" s="594"/>
      <c r="BR42" s="594"/>
      <c r="BS42" s="594"/>
      <c r="BT42" s="594"/>
      <c r="BU42" s="594"/>
      <c r="BV42" s="594"/>
      <c r="BW42" s="594"/>
      <c r="BX42" s="594"/>
      <c r="BY42" s="20"/>
      <c r="BZ42" s="20"/>
      <c r="CA42" s="595" t="s">
        <v>245</v>
      </c>
      <c r="CB42" s="596"/>
      <c r="CC42" s="596"/>
      <c r="CD42" s="596"/>
      <c r="CE42" s="596"/>
      <c r="CF42" s="596"/>
      <c r="CG42" s="596"/>
      <c r="CH42" s="596"/>
      <c r="CI42" s="596"/>
      <c r="CJ42" s="596"/>
      <c r="CK42" s="596"/>
      <c r="CL42" s="596"/>
      <c r="CM42" s="596"/>
      <c r="CN42" s="596"/>
      <c r="CO42" s="596"/>
      <c r="CP42" s="596"/>
      <c r="CQ42" s="596"/>
      <c r="CR42" s="596"/>
    </row>
    <row r="43" spans="39:96" s="4" customFormat="1" ht="8.25">
      <c r="AM43" s="370" t="s">
        <v>198</v>
      </c>
      <c r="AN43" s="370"/>
      <c r="AO43" s="370"/>
      <c r="AP43" s="370"/>
      <c r="AQ43" s="370"/>
      <c r="AR43" s="370"/>
      <c r="AS43" s="370"/>
      <c r="AT43" s="370"/>
      <c r="AU43" s="370"/>
      <c r="AV43" s="370"/>
      <c r="AW43" s="370"/>
      <c r="AX43" s="370"/>
      <c r="AY43" s="370"/>
      <c r="AZ43" s="370"/>
      <c r="BA43" s="370"/>
      <c r="BB43" s="370"/>
      <c r="BC43" s="370"/>
      <c r="BD43" s="370"/>
      <c r="BG43" s="370" t="s">
        <v>200</v>
      </c>
      <c r="BH43" s="370"/>
      <c r="BI43" s="370"/>
      <c r="BJ43" s="370"/>
      <c r="BK43" s="370"/>
      <c r="BL43" s="370"/>
      <c r="BM43" s="370"/>
      <c r="BN43" s="370"/>
      <c r="BO43" s="370"/>
      <c r="BP43" s="370"/>
      <c r="BQ43" s="370"/>
      <c r="BR43" s="370"/>
      <c r="BS43" s="370"/>
      <c r="BT43" s="370"/>
      <c r="BU43" s="370"/>
      <c r="BV43" s="370"/>
      <c r="BW43" s="370"/>
      <c r="BX43" s="370"/>
      <c r="CA43" s="370" t="s">
        <v>201</v>
      </c>
      <c r="CB43" s="370"/>
      <c r="CC43" s="370"/>
      <c r="CD43" s="370"/>
      <c r="CE43" s="370"/>
      <c r="CF43" s="370"/>
      <c r="CG43" s="370"/>
      <c r="CH43" s="370"/>
      <c r="CI43" s="370"/>
      <c r="CJ43" s="370"/>
      <c r="CK43" s="370"/>
      <c r="CL43" s="370"/>
      <c r="CM43" s="370"/>
      <c r="CN43" s="370"/>
      <c r="CO43" s="370"/>
      <c r="CP43" s="370"/>
      <c r="CQ43" s="370"/>
      <c r="CR43" s="370"/>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385" t="s">
        <v>19</v>
      </c>
      <c r="J45" s="385"/>
      <c r="K45" s="595"/>
      <c r="L45" s="596"/>
      <c r="M45" s="596"/>
      <c r="N45" s="373" t="s">
        <v>19</v>
      </c>
      <c r="O45" s="373"/>
      <c r="Q45" s="595"/>
      <c r="R45" s="596"/>
      <c r="S45" s="596"/>
      <c r="T45" s="596"/>
      <c r="U45" s="596"/>
      <c r="V45" s="596"/>
      <c r="W45" s="596"/>
      <c r="X45" s="596"/>
      <c r="Y45" s="596"/>
      <c r="Z45" s="596"/>
      <c r="AA45" s="596"/>
      <c r="AB45" s="596"/>
      <c r="AC45" s="596"/>
      <c r="AD45" s="596"/>
      <c r="AE45" s="596"/>
      <c r="AF45" s="385">
        <v>20</v>
      </c>
      <c r="AG45" s="385"/>
      <c r="AH45" s="385"/>
      <c r="AI45" s="606"/>
      <c r="AJ45" s="607"/>
      <c r="AK45" s="607"/>
      <c r="AL45" s="1" t="s">
        <v>3</v>
      </c>
    </row>
    <row r="46" ht="8.25" customHeight="1"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202</v>
      </c>
      <c r="CM48" s="13"/>
    </row>
    <row r="49" spans="1:91" ht="11.25">
      <c r="A49" s="610" t="s">
        <v>584</v>
      </c>
      <c r="B49" s="594"/>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594"/>
      <c r="AZ49" s="594"/>
      <c r="BA49" s="594"/>
      <c r="BB49" s="594"/>
      <c r="BC49" s="594"/>
      <c r="BD49" s="594"/>
      <c r="BE49" s="594"/>
      <c r="BF49" s="594"/>
      <c r="BG49" s="594"/>
      <c r="BH49" s="594"/>
      <c r="BI49" s="594"/>
      <c r="BJ49" s="594"/>
      <c r="BK49" s="594"/>
      <c r="BL49" s="594"/>
      <c r="BM49" s="594"/>
      <c r="BN49" s="594"/>
      <c r="BO49" s="594"/>
      <c r="BP49" s="594"/>
      <c r="BQ49" s="594"/>
      <c r="BR49" s="594"/>
      <c r="BS49" s="594"/>
      <c r="BT49" s="594"/>
      <c r="BU49" s="594"/>
      <c r="BV49" s="594"/>
      <c r="BW49" s="594"/>
      <c r="BX49" s="594"/>
      <c r="BY49" s="594"/>
      <c r="BZ49" s="594"/>
      <c r="CA49" s="594"/>
      <c r="CB49" s="594"/>
      <c r="CC49" s="594"/>
      <c r="CD49" s="594"/>
      <c r="CE49" s="594"/>
      <c r="CF49" s="594"/>
      <c r="CG49" s="594"/>
      <c r="CH49" s="594"/>
      <c r="CI49" s="594"/>
      <c r="CJ49" s="594"/>
      <c r="CK49" s="594"/>
      <c r="CL49" s="594"/>
      <c r="CM49" s="611"/>
    </row>
    <row r="50" spans="1:91" s="4" customFormat="1" ht="8.25">
      <c r="A50" s="612" t="s">
        <v>224</v>
      </c>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0"/>
      <c r="AY50" s="370"/>
      <c r="AZ50" s="370"/>
      <c r="BA50" s="370"/>
      <c r="BB50" s="370"/>
      <c r="BC50" s="370"/>
      <c r="BD50" s="370"/>
      <c r="BE50" s="370"/>
      <c r="BF50" s="370"/>
      <c r="BG50" s="370"/>
      <c r="BH50" s="370"/>
      <c r="BI50" s="370"/>
      <c r="BJ50" s="370"/>
      <c r="BK50" s="370"/>
      <c r="BL50" s="370"/>
      <c r="BM50" s="370"/>
      <c r="BN50" s="370"/>
      <c r="BO50" s="370"/>
      <c r="BP50" s="370"/>
      <c r="BQ50" s="370"/>
      <c r="BR50" s="370"/>
      <c r="BS50" s="370"/>
      <c r="BT50" s="370"/>
      <c r="BU50" s="370"/>
      <c r="BV50" s="370"/>
      <c r="BW50" s="370"/>
      <c r="BX50" s="370"/>
      <c r="BY50" s="370"/>
      <c r="BZ50" s="370"/>
      <c r="CA50" s="370"/>
      <c r="CB50" s="370"/>
      <c r="CC50" s="370"/>
      <c r="CD50" s="370"/>
      <c r="CE50" s="370"/>
      <c r="CF50" s="370"/>
      <c r="CG50" s="370"/>
      <c r="CH50" s="370"/>
      <c r="CI50" s="370"/>
      <c r="CJ50" s="370"/>
      <c r="CK50" s="370"/>
      <c r="CL50" s="370"/>
      <c r="CM50" s="613"/>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610"/>
      <c r="B52" s="594"/>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AH52" s="593" t="s">
        <v>585</v>
      </c>
      <c r="AI52" s="594"/>
      <c r="AJ52" s="594"/>
      <c r="AK52" s="594"/>
      <c r="AL52" s="594"/>
      <c r="AM52" s="594"/>
      <c r="AN52" s="594"/>
      <c r="AO52" s="594"/>
      <c r="AP52" s="594"/>
      <c r="AQ52" s="594"/>
      <c r="AR52" s="594"/>
      <c r="AS52" s="594"/>
      <c r="AT52" s="594"/>
      <c r="AU52" s="594"/>
      <c r="AV52" s="594"/>
      <c r="AW52" s="594"/>
      <c r="AX52" s="594"/>
      <c r="AY52" s="594"/>
      <c r="AZ52" s="594"/>
      <c r="BA52" s="594"/>
      <c r="BB52" s="594"/>
      <c r="BC52" s="594"/>
      <c r="BD52" s="594"/>
      <c r="BE52" s="594"/>
      <c r="BF52" s="594"/>
      <c r="BG52" s="594"/>
      <c r="BH52" s="594"/>
      <c r="BI52" s="594"/>
      <c r="BJ52" s="594"/>
      <c r="BK52" s="594"/>
      <c r="BL52" s="594"/>
      <c r="BM52" s="594"/>
      <c r="BN52" s="594"/>
      <c r="BO52" s="594"/>
      <c r="BP52" s="594"/>
      <c r="BQ52" s="594"/>
      <c r="BR52" s="594"/>
      <c r="BS52" s="594"/>
      <c r="BT52" s="594"/>
      <c r="BU52" s="594"/>
      <c r="BV52" s="594"/>
      <c r="BW52" s="594"/>
      <c r="BX52" s="594"/>
      <c r="BY52" s="594"/>
      <c r="BZ52" s="594"/>
      <c r="CA52" s="594"/>
      <c r="CB52" s="594"/>
      <c r="CC52" s="594"/>
      <c r="CD52" s="594"/>
      <c r="CE52" s="594"/>
      <c r="CF52" s="594"/>
      <c r="CG52" s="594"/>
      <c r="CH52" s="594"/>
      <c r="CI52" s="594"/>
      <c r="CJ52" s="594"/>
      <c r="CK52" s="594"/>
      <c r="CL52" s="594"/>
      <c r="CM52" s="611"/>
    </row>
    <row r="53" spans="1:91" s="4" customFormat="1" ht="8.25">
      <c r="A53" s="612" t="s">
        <v>17</v>
      </c>
      <c r="B53" s="37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AH53" s="370" t="s">
        <v>18</v>
      </c>
      <c r="AI53" s="370"/>
      <c r="AJ53" s="370"/>
      <c r="AK53" s="370"/>
      <c r="AL53" s="370"/>
      <c r="AM53" s="370"/>
      <c r="AN53" s="370"/>
      <c r="AO53" s="370"/>
      <c r="AP53" s="370"/>
      <c r="AQ53" s="370"/>
      <c r="AR53" s="370"/>
      <c r="AS53" s="370"/>
      <c r="AT53" s="370"/>
      <c r="AU53" s="370"/>
      <c r="AV53" s="370"/>
      <c r="AW53" s="370"/>
      <c r="AX53" s="370"/>
      <c r="AY53" s="370"/>
      <c r="AZ53" s="370"/>
      <c r="BA53" s="370"/>
      <c r="BB53" s="370"/>
      <c r="BC53" s="370"/>
      <c r="BD53" s="370"/>
      <c r="BE53" s="370"/>
      <c r="BF53" s="370"/>
      <c r="BG53" s="370"/>
      <c r="BH53" s="370"/>
      <c r="BI53" s="370"/>
      <c r="BJ53" s="370"/>
      <c r="BK53" s="370"/>
      <c r="BL53" s="370"/>
      <c r="BM53" s="370"/>
      <c r="BN53" s="370"/>
      <c r="BO53" s="370"/>
      <c r="BP53" s="370"/>
      <c r="BQ53" s="370"/>
      <c r="BR53" s="370"/>
      <c r="BS53" s="370"/>
      <c r="BT53" s="370"/>
      <c r="BU53" s="370"/>
      <c r="BV53" s="370"/>
      <c r="BW53" s="370"/>
      <c r="BX53" s="370"/>
      <c r="BY53" s="370"/>
      <c r="BZ53" s="370"/>
      <c r="CA53" s="370"/>
      <c r="CB53" s="370"/>
      <c r="CC53" s="370"/>
      <c r="CD53" s="370"/>
      <c r="CE53" s="370"/>
      <c r="CF53" s="370"/>
      <c r="CG53" s="370"/>
      <c r="CH53" s="370"/>
      <c r="CI53" s="370"/>
      <c r="CJ53" s="370"/>
      <c r="CK53" s="370"/>
      <c r="CL53" s="370"/>
      <c r="CM53" s="613"/>
    </row>
    <row r="54" spans="1:91" ht="8.25" customHeight="1">
      <c r="A54" s="12"/>
      <c r="CM54" s="13"/>
    </row>
    <row r="55" spans="1:91" ht="11.25">
      <c r="A55" s="618" t="s">
        <v>19</v>
      </c>
      <c r="B55" s="385"/>
      <c r="C55" s="595"/>
      <c r="D55" s="596"/>
      <c r="E55" s="596"/>
      <c r="F55" s="373" t="s">
        <v>19</v>
      </c>
      <c r="G55" s="373"/>
      <c r="I55" s="595"/>
      <c r="J55" s="596"/>
      <c r="K55" s="596"/>
      <c r="L55" s="596"/>
      <c r="M55" s="596"/>
      <c r="N55" s="596"/>
      <c r="O55" s="596"/>
      <c r="P55" s="596"/>
      <c r="Q55" s="596"/>
      <c r="R55" s="596"/>
      <c r="S55" s="596"/>
      <c r="T55" s="596"/>
      <c r="U55" s="596"/>
      <c r="V55" s="596"/>
      <c r="W55" s="596"/>
      <c r="X55" s="385">
        <v>20</v>
      </c>
      <c r="Y55" s="385"/>
      <c r="Z55" s="385"/>
      <c r="AA55" s="606"/>
      <c r="AB55" s="607"/>
      <c r="AC55" s="607"/>
      <c r="AD55" s="1" t="s">
        <v>3</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3" customFormat="1" ht="12" customHeight="1" hidden="1">
      <c r="A58" s="17" t="s">
        <v>217</v>
      </c>
    </row>
    <row r="59" spans="1:163" s="3" customFormat="1" ht="40.5" customHeight="1" hidden="1" thickBot="1">
      <c r="A59" s="614" t="s">
        <v>218</v>
      </c>
      <c r="B59" s="615"/>
      <c r="C59" s="615"/>
      <c r="D59" s="615"/>
      <c r="E59" s="615"/>
      <c r="F59" s="615"/>
      <c r="G59" s="615"/>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15"/>
      <c r="AL59" s="615"/>
      <c r="AM59" s="615"/>
      <c r="AN59" s="615"/>
      <c r="AO59" s="615"/>
      <c r="AP59" s="615"/>
      <c r="AQ59" s="615"/>
      <c r="AR59" s="615"/>
      <c r="AS59" s="615"/>
      <c r="AT59" s="615"/>
      <c r="AU59" s="615"/>
      <c r="AV59" s="615"/>
      <c r="AW59" s="615"/>
      <c r="AX59" s="615"/>
      <c r="AY59" s="615"/>
      <c r="AZ59" s="615"/>
      <c r="BA59" s="615"/>
      <c r="BB59" s="615"/>
      <c r="BC59" s="615"/>
      <c r="BD59" s="615"/>
      <c r="BE59" s="615"/>
      <c r="BF59" s="615"/>
      <c r="BG59" s="615"/>
      <c r="BH59" s="615"/>
      <c r="BI59" s="615"/>
      <c r="BJ59" s="615"/>
      <c r="BK59" s="615"/>
      <c r="BL59" s="615"/>
      <c r="BM59" s="615"/>
      <c r="BN59" s="615"/>
      <c r="BO59" s="615"/>
      <c r="BP59" s="615"/>
      <c r="BQ59" s="615"/>
      <c r="BR59" s="615"/>
      <c r="BS59" s="615"/>
      <c r="BT59" s="615"/>
      <c r="BU59" s="615"/>
      <c r="BV59" s="615"/>
      <c r="BW59" s="615"/>
      <c r="BX59" s="615"/>
      <c r="BY59" s="615"/>
      <c r="BZ59" s="615"/>
      <c r="CA59" s="615"/>
      <c r="CB59" s="615"/>
      <c r="CC59" s="615"/>
      <c r="CD59" s="615"/>
      <c r="CE59" s="615"/>
      <c r="CF59" s="615"/>
      <c r="CG59" s="615"/>
      <c r="CH59" s="615"/>
      <c r="CI59" s="615"/>
      <c r="CJ59" s="615"/>
      <c r="CK59" s="615"/>
      <c r="CL59" s="615"/>
      <c r="CM59" s="615"/>
      <c r="CN59" s="615"/>
      <c r="CO59" s="615"/>
      <c r="CP59" s="615"/>
      <c r="CQ59" s="615"/>
      <c r="CR59" s="615"/>
      <c r="CS59" s="615"/>
      <c r="CT59" s="615"/>
      <c r="CU59" s="615"/>
      <c r="CV59" s="615"/>
      <c r="CW59" s="615"/>
      <c r="CX59" s="615"/>
      <c r="CY59" s="615"/>
      <c r="CZ59" s="615"/>
      <c r="DA59" s="615"/>
      <c r="DB59" s="615"/>
      <c r="DC59" s="615"/>
      <c r="DD59" s="615"/>
      <c r="DE59" s="615"/>
      <c r="DF59" s="615"/>
      <c r="DG59" s="615"/>
      <c r="DH59" s="615"/>
      <c r="DI59" s="615"/>
      <c r="DJ59" s="615"/>
      <c r="DK59" s="615"/>
      <c r="DL59" s="615"/>
      <c r="DM59" s="615"/>
      <c r="DN59" s="615"/>
      <c r="DO59" s="615"/>
      <c r="DP59" s="615"/>
      <c r="DQ59" s="615"/>
      <c r="DR59" s="615"/>
      <c r="DS59" s="615"/>
      <c r="DT59" s="615"/>
      <c r="DU59" s="615"/>
      <c r="DV59" s="615"/>
      <c r="DW59" s="615"/>
      <c r="DX59" s="615"/>
      <c r="DY59" s="615"/>
      <c r="DZ59" s="615"/>
      <c r="EA59" s="615"/>
      <c r="EB59" s="615"/>
      <c r="EC59" s="615"/>
      <c r="ED59" s="615"/>
      <c r="EE59" s="615"/>
      <c r="EF59" s="615"/>
      <c r="EG59" s="615"/>
      <c r="EH59" s="615"/>
      <c r="EI59" s="615"/>
      <c r="EJ59" s="615"/>
      <c r="EK59" s="615"/>
      <c r="EL59" s="615"/>
      <c r="EM59" s="615"/>
      <c r="EN59" s="615"/>
      <c r="EO59" s="615"/>
      <c r="EP59" s="615"/>
      <c r="EQ59" s="615"/>
      <c r="ER59" s="615"/>
      <c r="ES59" s="615"/>
      <c r="ET59" s="615"/>
      <c r="EU59" s="615"/>
      <c r="EV59" s="615"/>
      <c r="EW59" s="615"/>
      <c r="EX59" s="615"/>
      <c r="EY59" s="615"/>
      <c r="EZ59" s="615"/>
      <c r="FA59" s="615"/>
      <c r="FB59" s="615"/>
      <c r="FC59" s="615"/>
      <c r="FD59" s="615"/>
      <c r="FE59" s="615"/>
      <c r="FF59" s="615"/>
      <c r="FG59" s="615"/>
    </row>
    <row r="60" spans="1:163" s="3" customFormat="1" ht="21" customHeight="1" hidden="1">
      <c r="A60" s="465" t="s">
        <v>219</v>
      </c>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465"/>
      <c r="BJ60" s="465"/>
      <c r="BK60" s="465"/>
      <c r="BL60" s="465"/>
      <c r="BM60" s="465"/>
      <c r="BN60" s="465"/>
      <c r="BO60" s="465"/>
      <c r="BP60" s="465"/>
      <c r="BQ60" s="465"/>
      <c r="BR60" s="465"/>
      <c r="BS60" s="465"/>
      <c r="BT60" s="465"/>
      <c r="BU60" s="465"/>
      <c r="BV60" s="465"/>
      <c r="BW60" s="465"/>
      <c r="BX60" s="465"/>
      <c r="BY60" s="465"/>
      <c r="BZ60" s="465"/>
      <c r="CA60" s="465"/>
      <c r="CB60" s="465"/>
      <c r="CC60" s="465"/>
      <c r="CD60" s="465"/>
      <c r="CE60" s="465"/>
      <c r="CF60" s="465"/>
      <c r="CG60" s="465"/>
      <c r="CH60" s="465"/>
      <c r="CI60" s="465"/>
      <c r="CJ60" s="465"/>
      <c r="CK60" s="465"/>
      <c r="CL60" s="465"/>
      <c r="CM60" s="465"/>
      <c r="CN60" s="465"/>
      <c r="CO60" s="465"/>
      <c r="CP60" s="465"/>
      <c r="CQ60" s="465"/>
      <c r="CR60" s="465"/>
      <c r="CS60" s="465"/>
      <c r="CT60" s="465"/>
      <c r="CU60" s="465"/>
      <c r="CV60" s="465"/>
      <c r="CW60" s="465"/>
      <c r="CX60" s="465"/>
      <c r="CY60" s="465"/>
      <c r="CZ60" s="465"/>
      <c r="DA60" s="465"/>
      <c r="DB60" s="465"/>
      <c r="DC60" s="465"/>
      <c r="DD60" s="465"/>
      <c r="DE60" s="465"/>
      <c r="DF60" s="465"/>
      <c r="DG60" s="465"/>
      <c r="DH60" s="465"/>
      <c r="DI60" s="465"/>
      <c r="DJ60" s="465"/>
      <c r="DK60" s="465"/>
      <c r="DL60" s="465"/>
      <c r="DM60" s="465"/>
      <c r="DN60" s="465"/>
      <c r="DO60" s="465"/>
      <c r="DP60" s="465"/>
      <c r="DQ60" s="465"/>
      <c r="DR60" s="465"/>
      <c r="DS60" s="465"/>
      <c r="DT60" s="465"/>
      <c r="DU60" s="465"/>
      <c r="DV60" s="465"/>
      <c r="DW60" s="465"/>
      <c r="DX60" s="465"/>
      <c r="DY60" s="465"/>
      <c r="DZ60" s="465"/>
      <c r="EA60" s="465"/>
      <c r="EB60" s="465"/>
      <c r="EC60" s="465"/>
      <c r="ED60" s="465"/>
      <c r="EE60" s="465"/>
      <c r="EF60" s="465"/>
      <c r="EG60" s="465"/>
      <c r="EH60" s="465"/>
      <c r="EI60" s="465"/>
      <c r="EJ60" s="465"/>
      <c r="EK60" s="465"/>
      <c r="EL60" s="465"/>
      <c r="EM60" s="465"/>
      <c r="EN60" s="465"/>
      <c r="EO60" s="465"/>
      <c r="EP60" s="465"/>
      <c r="EQ60" s="465"/>
      <c r="ER60" s="465"/>
      <c r="ES60" s="465"/>
      <c r="ET60" s="465"/>
      <c r="EU60" s="465"/>
      <c r="EV60" s="465"/>
      <c r="EW60" s="465"/>
      <c r="EX60" s="465"/>
      <c r="EY60" s="465"/>
      <c r="EZ60" s="465"/>
      <c r="FA60" s="465"/>
      <c r="FB60" s="465"/>
      <c r="FC60" s="465"/>
      <c r="FD60" s="465"/>
      <c r="FE60" s="465"/>
      <c r="FF60" s="465"/>
      <c r="FG60" s="465"/>
    </row>
    <row r="61" s="3" customFormat="1" ht="11.25" customHeight="1" hidden="1">
      <c r="A61" s="17" t="s">
        <v>220</v>
      </c>
    </row>
    <row r="62" s="3" customFormat="1" ht="11.25" customHeight="1" hidden="1">
      <c r="A62" s="17" t="s">
        <v>221</v>
      </c>
    </row>
    <row r="63" s="3" customFormat="1" ht="11.25" customHeight="1" hidden="1">
      <c r="A63" s="17" t="s">
        <v>222</v>
      </c>
    </row>
    <row r="64" spans="1:163" s="3" customFormat="1" ht="20.25" customHeight="1" hidden="1">
      <c r="A64" s="616" t="s">
        <v>223</v>
      </c>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617"/>
      <c r="BR64" s="617"/>
      <c r="BS64" s="617"/>
      <c r="BT64" s="617"/>
      <c r="BU64" s="617"/>
      <c r="BV64" s="617"/>
      <c r="BW64" s="617"/>
      <c r="BX64" s="617"/>
      <c r="BY64" s="617"/>
      <c r="BZ64" s="617"/>
      <c r="CA64" s="617"/>
      <c r="CB64" s="617"/>
      <c r="CC64" s="617"/>
      <c r="CD64" s="617"/>
      <c r="CE64" s="617"/>
      <c r="CF64" s="617"/>
      <c r="CG64" s="617"/>
      <c r="CH64" s="617"/>
      <c r="CI64" s="617"/>
      <c r="CJ64" s="617"/>
      <c r="CK64" s="617"/>
      <c r="CL64" s="617"/>
      <c r="CM64" s="617"/>
      <c r="CN64" s="617"/>
      <c r="CO64" s="617"/>
      <c r="CP64" s="617"/>
      <c r="CQ64" s="617"/>
      <c r="CR64" s="617"/>
      <c r="CS64" s="617"/>
      <c r="CT64" s="617"/>
      <c r="CU64" s="617"/>
      <c r="CV64" s="617"/>
      <c r="CW64" s="617"/>
      <c r="CX64" s="617"/>
      <c r="CY64" s="617"/>
      <c r="CZ64" s="617"/>
      <c r="DA64" s="617"/>
      <c r="DB64" s="617"/>
      <c r="DC64" s="617"/>
      <c r="DD64" s="617"/>
      <c r="DE64" s="617"/>
      <c r="DF64" s="617"/>
      <c r="DG64" s="617"/>
      <c r="DH64" s="617"/>
      <c r="DI64" s="617"/>
      <c r="DJ64" s="617"/>
      <c r="DK64" s="617"/>
      <c r="DL64" s="617"/>
      <c r="DM64" s="617"/>
      <c r="DN64" s="617"/>
      <c r="DO64" s="617"/>
      <c r="DP64" s="617"/>
      <c r="DQ64" s="617"/>
      <c r="DR64" s="617"/>
      <c r="DS64" s="617"/>
      <c r="DT64" s="617"/>
      <c r="DU64" s="617"/>
      <c r="DV64" s="617"/>
      <c r="DW64" s="617"/>
      <c r="DX64" s="617"/>
      <c r="DY64" s="617"/>
      <c r="DZ64" s="617"/>
      <c r="EA64" s="617"/>
      <c r="EB64" s="617"/>
      <c r="EC64" s="617"/>
      <c r="ED64" s="617"/>
      <c r="EE64" s="617"/>
      <c r="EF64" s="617"/>
      <c r="EG64" s="617"/>
      <c r="EH64" s="617"/>
      <c r="EI64" s="617"/>
      <c r="EJ64" s="617"/>
      <c r="EK64" s="617"/>
      <c r="EL64" s="617"/>
      <c r="EM64" s="617"/>
      <c r="EN64" s="617"/>
      <c r="EO64" s="617"/>
      <c r="EP64" s="617"/>
      <c r="EQ64" s="617"/>
      <c r="ER64" s="617"/>
      <c r="ES64" s="617"/>
      <c r="ET64" s="617"/>
      <c r="EU64" s="617"/>
      <c r="EV64" s="617"/>
      <c r="EW64" s="617"/>
      <c r="EX64" s="617"/>
      <c r="EY64" s="617"/>
      <c r="EZ64" s="617"/>
      <c r="FA64" s="617"/>
      <c r="FB64" s="617"/>
      <c r="FC64" s="617"/>
      <c r="FD64" s="617"/>
      <c r="FE64" s="617"/>
      <c r="FF64" s="617"/>
      <c r="FG64" s="617"/>
    </row>
    <row r="65" ht="3" customHeight="1" hidden="1"/>
  </sheetData>
  <sheetProtection/>
  <mergeCells count="292">
    <mergeCell ref="AQ40:BH40"/>
    <mergeCell ref="BK40:BV40"/>
    <mergeCell ref="BY40:CR40"/>
    <mergeCell ref="DU34:EG34"/>
    <mergeCell ref="CN32:CU32"/>
    <mergeCell ref="CN33:CU33"/>
    <mergeCell ref="I33:CM33"/>
    <mergeCell ref="DG3:DG5"/>
    <mergeCell ref="DH28:DT28"/>
    <mergeCell ref="DU28:EG28"/>
    <mergeCell ref="X55:Z55"/>
    <mergeCell ref="AA55:AC55"/>
    <mergeCell ref="A52:Y52"/>
    <mergeCell ref="AH52:CM52"/>
    <mergeCell ref="A53:Y53"/>
    <mergeCell ref="BY39:CR39"/>
    <mergeCell ref="AH53:CM53"/>
    <mergeCell ref="A59:FG59"/>
    <mergeCell ref="A64:FG64"/>
    <mergeCell ref="A55:B55"/>
    <mergeCell ref="C55:E55"/>
    <mergeCell ref="F55:G55"/>
    <mergeCell ref="I55:W55"/>
    <mergeCell ref="A60:FG60"/>
    <mergeCell ref="A49:CM49"/>
    <mergeCell ref="A50:CM50"/>
    <mergeCell ref="I45:J45"/>
    <mergeCell ref="K45:M45"/>
    <mergeCell ref="N45:O45"/>
    <mergeCell ref="Q45:AE45"/>
    <mergeCell ref="EU35:FG36"/>
    <mergeCell ref="AF45:AH45"/>
    <mergeCell ref="AI45:AK45"/>
    <mergeCell ref="EU34:FG34"/>
    <mergeCell ref="DU30:EG30"/>
    <mergeCell ref="CN35:CU36"/>
    <mergeCell ref="CV35:DE36"/>
    <mergeCell ref="I36:CM36"/>
    <mergeCell ref="EH35:ET36"/>
    <mergeCell ref="EH34:ET34"/>
    <mergeCell ref="A34:H34"/>
    <mergeCell ref="I34:CM34"/>
    <mergeCell ref="CN34:CU34"/>
    <mergeCell ref="CV34:DE34"/>
    <mergeCell ref="DH33:DT33"/>
    <mergeCell ref="DH34:DT34"/>
    <mergeCell ref="A30:H33"/>
    <mergeCell ref="CV32:DE32"/>
    <mergeCell ref="CN30:CU30"/>
    <mergeCell ref="CN31:CU31"/>
    <mergeCell ref="AM43:BD43"/>
    <mergeCell ref="BG42:BX42"/>
    <mergeCell ref="BG43:BX43"/>
    <mergeCell ref="CA42:CR42"/>
    <mergeCell ref="CA43:CR43"/>
    <mergeCell ref="DU35:EG36"/>
    <mergeCell ref="DH35:DT36"/>
    <mergeCell ref="AM42:BD42"/>
    <mergeCell ref="AQ39:BH39"/>
    <mergeCell ref="BK39:BV39"/>
    <mergeCell ref="A35:H36"/>
    <mergeCell ref="I35:CM35"/>
    <mergeCell ref="I31:CM31"/>
    <mergeCell ref="I32:CM32"/>
    <mergeCell ref="CV33:DE33"/>
    <mergeCell ref="DH30:DT30"/>
    <mergeCell ref="DH31:DT31"/>
    <mergeCell ref="DH32:DT32"/>
    <mergeCell ref="CV30:DE30"/>
    <mergeCell ref="CV31:DE31"/>
    <mergeCell ref="EH29:ET29"/>
    <mergeCell ref="EU29:FG29"/>
    <mergeCell ref="EU30:FG30"/>
    <mergeCell ref="EU31:FG31"/>
    <mergeCell ref="EU32:FG32"/>
    <mergeCell ref="EU33:FG33"/>
    <mergeCell ref="EH30:ET30"/>
    <mergeCell ref="EH31:ET31"/>
    <mergeCell ref="EH32:ET32"/>
    <mergeCell ref="EH33:ET33"/>
    <mergeCell ref="DU31:EG31"/>
    <mergeCell ref="DU32:EG32"/>
    <mergeCell ref="DU33:EG33"/>
    <mergeCell ref="A29:H29"/>
    <mergeCell ref="I29:CM29"/>
    <mergeCell ref="CN29:CU29"/>
    <mergeCell ref="CV29:DE29"/>
    <mergeCell ref="DU29:EG29"/>
    <mergeCell ref="DH29:DT29"/>
    <mergeCell ref="I30:CM30"/>
    <mergeCell ref="EH28:ET28"/>
    <mergeCell ref="EU28:FG28"/>
    <mergeCell ref="A28:H28"/>
    <mergeCell ref="I28:CM28"/>
    <mergeCell ref="CN28:CU28"/>
    <mergeCell ref="CV28:DE28"/>
    <mergeCell ref="DH27:DT27"/>
    <mergeCell ref="DU27:EG27"/>
    <mergeCell ref="EH27:ET27"/>
    <mergeCell ref="EU27:FG27"/>
    <mergeCell ref="A27:H27"/>
    <mergeCell ref="I27:CM27"/>
    <mergeCell ref="CN27:CU27"/>
    <mergeCell ref="CV27:DE27"/>
    <mergeCell ref="DH26:DT26"/>
    <mergeCell ref="DU26:EG26"/>
    <mergeCell ref="EH26:ET26"/>
    <mergeCell ref="EU26:FG26"/>
    <mergeCell ref="A26:H26"/>
    <mergeCell ref="I26:CM26"/>
    <mergeCell ref="CN26:CU26"/>
    <mergeCell ref="CV26:DE26"/>
    <mergeCell ref="DH25:DT25"/>
    <mergeCell ref="DU25:EG25"/>
    <mergeCell ref="EH25:ET25"/>
    <mergeCell ref="EU25:FG25"/>
    <mergeCell ref="A25:H25"/>
    <mergeCell ref="I25:CM25"/>
    <mergeCell ref="CN25:CU25"/>
    <mergeCell ref="CV25:DE25"/>
    <mergeCell ref="DH24:DT24"/>
    <mergeCell ref="DU24:EG24"/>
    <mergeCell ref="EH24:ET24"/>
    <mergeCell ref="EU24:FG24"/>
    <mergeCell ref="A24:H24"/>
    <mergeCell ref="I24:CM24"/>
    <mergeCell ref="CN24:CU24"/>
    <mergeCell ref="CV24:DE24"/>
    <mergeCell ref="DH23:DT23"/>
    <mergeCell ref="DU23:EG23"/>
    <mergeCell ref="EH23:ET23"/>
    <mergeCell ref="EU23:FG23"/>
    <mergeCell ref="A23:H23"/>
    <mergeCell ref="I23:CM23"/>
    <mergeCell ref="CN23:CU23"/>
    <mergeCell ref="CV23:DE23"/>
    <mergeCell ref="DH22:DT22"/>
    <mergeCell ref="DU22:EG22"/>
    <mergeCell ref="EH22:ET22"/>
    <mergeCell ref="EU22:FG22"/>
    <mergeCell ref="A22:H22"/>
    <mergeCell ref="I22:CM22"/>
    <mergeCell ref="CN22:CU22"/>
    <mergeCell ref="CV22:DE22"/>
    <mergeCell ref="DH20:DT20"/>
    <mergeCell ref="DU20:EG20"/>
    <mergeCell ref="EH20:ET20"/>
    <mergeCell ref="EU20:FG20"/>
    <mergeCell ref="A20:H20"/>
    <mergeCell ref="I20:CM20"/>
    <mergeCell ref="CN20:CU20"/>
    <mergeCell ref="CV20:DE20"/>
    <mergeCell ref="DH19:DT19"/>
    <mergeCell ref="DU19:EG19"/>
    <mergeCell ref="EH19:ET19"/>
    <mergeCell ref="EU19:FG19"/>
    <mergeCell ref="A19:H19"/>
    <mergeCell ref="I19:CM19"/>
    <mergeCell ref="CN19:CU19"/>
    <mergeCell ref="CV19:DE19"/>
    <mergeCell ref="DH18:DT18"/>
    <mergeCell ref="DU18:EG18"/>
    <mergeCell ref="EH18:ET18"/>
    <mergeCell ref="EU18:FG18"/>
    <mergeCell ref="A18:H18"/>
    <mergeCell ref="I18:CM18"/>
    <mergeCell ref="CN18:CU18"/>
    <mergeCell ref="CV18:DE18"/>
    <mergeCell ref="DH17:DT17"/>
    <mergeCell ref="DU17:EG17"/>
    <mergeCell ref="EH17:ET17"/>
    <mergeCell ref="EU17:FG17"/>
    <mergeCell ref="A17:H17"/>
    <mergeCell ref="I17:CM17"/>
    <mergeCell ref="CN17:CU17"/>
    <mergeCell ref="CV17:DE17"/>
    <mergeCell ref="DH16:DT16"/>
    <mergeCell ref="DU16:EG16"/>
    <mergeCell ref="EH16:ET16"/>
    <mergeCell ref="EU16:FG16"/>
    <mergeCell ref="A16:H16"/>
    <mergeCell ref="I16:CM16"/>
    <mergeCell ref="CN16:CU16"/>
    <mergeCell ref="CV16:DE16"/>
    <mergeCell ref="DH15:DT15"/>
    <mergeCell ref="DU15:EG15"/>
    <mergeCell ref="EH15:ET15"/>
    <mergeCell ref="EU15:FG15"/>
    <mergeCell ref="A15:H15"/>
    <mergeCell ref="I15:CM15"/>
    <mergeCell ref="CN15:CU15"/>
    <mergeCell ref="CV15:DE15"/>
    <mergeCell ref="DH10:DT10"/>
    <mergeCell ref="DU10:EG10"/>
    <mergeCell ref="EH10:ET10"/>
    <mergeCell ref="EU10:FG10"/>
    <mergeCell ref="A10:H10"/>
    <mergeCell ref="I10:CM10"/>
    <mergeCell ref="CN10:CU10"/>
    <mergeCell ref="CV10:DE10"/>
    <mergeCell ref="DH9:DT9"/>
    <mergeCell ref="DU9:EG9"/>
    <mergeCell ref="EH9:ET9"/>
    <mergeCell ref="EU9:FG9"/>
    <mergeCell ref="A9:H9"/>
    <mergeCell ref="I9:CM9"/>
    <mergeCell ref="CN9:CU9"/>
    <mergeCell ref="CV9:DE9"/>
    <mergeCell ref="DH8:DT8"/>
    <mergeCell ref="DU8:EG8"/>
    <mergeCell ref="EH8:ET8"/>
    <mergeCell ref="EU8:FG8"/>
    <mergeCell ref="A8:H8"/>
    <mergeCell ref="I8:CM8"/>
    <mergeCell ref="CN8:CU8"/>
    <mergeCell ref="CV8:DE8"/>
    <mergeCell ref="A3:H5"/>
    <mergeCell ref="A6:H6"/>
    <mergeCell ref="B1:FF1"/>
    <mergeCell ref="A7:H7"/>
    <mergeCell ref="I7:CM7"/>
    <mergeCell ref="CN7:CU7"/>
    <mergeCell ref="CV7:DE7"/>
    <mergeCell ref="DH7:DT7"/>
    <mergeCell ref="DU7:EG7"/>
    <mergeCell ref="EH7:ET7"/>
    <mergeCell ref="I6:CM6"/>
    <mergeCell ref="CN6:CU6"/>
    <mergeCell ref="CV6:DE6"/>
    <mergeCell ref="EU7:FG7"/>
    <mergeCell ref="DH6:DT6"/>
    <mergeCell ref="DU6:EG6"/>
    <mergeCell ref="EH6:ET6"/>
    <mergeCell ref="EU6:FG6"/>
    <mergeCell ref="EU4:FG5"/>
    <mergeCell ref="DH5:DT5"/>
    <mergeCell ref="DU5:EG5"/>
    <mergeCell ref="EH5:ET5"/>
    <mergeCell ref="EA4:EC4"/>
    <mergeCell ref="ED4:EG4"/>
    <mergeCell ref="EH4:EM4"/>
    <mergeCell ref="EN4:EP4"/>
    <mergeCell ref="DU11:EG11"/>
    <mergeCell ref="I3:CM5"/>
    <mergeCell ref="CN3:CU5"/>
    <mergeCell ref="CV3:DE5"/>
    <mergeCell ref="DH3:FG3"/>
    <mergeCell ref="DH4:DM4"/>
    <mergeCell ref="DN4:DP4"/>
    <mergeCell ref="DQ4:DT4"/>
    <mergeCell ref="DU4:DZ4"/>
    <mergeCell ref="EQ4:ET4"/>
    <mergeCell ref="EU11:FG11"/>
    <mergeCell ref="A12:H12"/>
    <mergeCell ref="I12:CM12"/>
    <mergeCell ref="CN12:CU12"/>
    <mergeCell ref="CV12:DE12"/>
    <mergeCell ref="DH12:DT12"/>
    <mergeCell ref="DU12:EG12"/>
    <mergeCell ref="EH12:ET12"/>
    <mergeCell ref="EU12:FG12"/>
    <mergeCell ref="A11:H11"/>
    <mergeCell ref="I13:CM13"/>
    <mergeCell ref="CN13:CU13"/>
    <mergeCell ref="CV13:DE13"/>
    <mergeCell ref="DH13:DT13"/>
    <mergeCell ref="DU13:EG13"/>
    <mergeCell ref="EH11:ET11"/>
    <mergeCell ref="I11:CM11"/>
    <mergeCell ref="CN11:CU11"/>
    <mergeCell ref="CV11:DE11"/>
    <mergeCell ref="DH11:DT11"/>
    <mergeCell ref="EU13:FG13"/>
    <mergeCell ref="A14:H14"/>
    <mergeCell ref="I14:CM14"/>
    <mergeCell ref="CN14:CU14"/>
    <mergeCell ref="CV14:DE14"/>
    <mergeCell ref="DH14:DT14"/>
    <mergeCell ref="DU14:EG14"/>
    <mergeCell ref="EH14:ET14"/>
    <mergeCell ref="EU14:FG14"/>
    <mergeCell ref="A13:H13"/>
    <mergeCell ref="DF3:DF5"/>
    <mergeCell ref="EH21:ET21"/>
    <mergeCell ref="EU21:FG21"/>
    <mergeCell ref="A21:H21"/>
    <mergeCell ref="I21:CM21"/>
    <mergeCell ref="CN21:CU21"/>
    <mergeCell ref="CV21:DE21"/>
    <mergeCell ref="DH21:DT21"/>
    <mergeCell ref="DU21:EG21"/>
    <mergeCell ref="EH13:ET13"/>
  </mergeCells>
  <printOptions/>
  <pageMargins left="0.5905511811023623" right="0.5118110236220472" top="0.7874015748031497" bottom="0.31496062992125984" header="0.1968503937007874" footer="0.1968503937007874"/>
  <pageSetup cellComments="asDisplayed" fitToHeight="0" fitToWidth="1" horizontalDpi="600" verticalDpi="600" orientation="portrait" paperSize="9" scale="6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ES83"/>
  <sheetViews>
    <sheetView showGridLines="0" zoomScale="124" zoomScaleNormal="124" zoomScaleSheetLayoutView="100" workbookViewId="0" topLeftCell="A1">
      <selection activeCell="FJ54" sqref="FJ54"/>
    </sheetView>
  </sheetViews>
  <sheetFormatPr defaultColWidth="0.875" defaultRowHeight="12.75"/>
  <cols>
    <col min="1" max="48" width="0.875" style="1" customWidth="1"/>
    <col min="49" max="49" width="1.25" style="1" customWidth="1"/>
    <col min="50" max="51" width="0.875" style="1" hidden="1" customWidth="1"/>
    <col min="52" max="52" width="0.37109375" style="1" hidden="1" customWidth="1"/>
    <col min="53" max="74" width="0.875" style="1" hidden="1" customWidth="1"/>
    <col min="75" max="75" width="4.875" style="1" customWidth="1"/>
    <col min="76" max="82" width="0.875" style="1" customWidth="1"/>
    <col min="83" max="83" width="0.875" style="1" hidden="1" customWidth="1"/>
    <col min="84" max="91" width="0.875" style="1" customWidth="1"/>
    <col min="92" max="92" width="0.74609375" style="1" customWidth="1"/>
    <col min="93" max="93" width="0.74609375" style="1" hidden="1" customWidth="1"/>
    <col min="94" max="97" width="0.875" style="1" hidden="1" customWidth="1"/>
    <col min="98" max="109" width="0.875" style="1" customWidth="1"/>
    <col min="110" max="110" width="2.625" style="1" customWidth="1"/>
    <col min="111" max="122" width="0.875" style="1" customWidth="1"/>
    <col min="123" max="123" width="1.875" style="1" customWidth="1"/>
    <col min="124" max="135" width="0.875" style="1" customWidth="1"/>
    <col min="136" max="136" width="2.875" style="1" customWidth="1"/>
    <col min="137" max="146" width="0.875" style="1" customWidth="1"/>
    <col min="147" max="148" width="0.875" style="1" hidden="1" customWidth="1"/>
    <col min="149" max="149" width="2.875" style="1" customWidth="1"/>
    <col min="150" max="16384" width="0.875" style="1" customWidth="1"/>
  </cols>
  <sheetData>
    <row r="1" ht="1.5" customHeight="1"/>
    <row r="2" spans="1:149" s="6" customFormat="1" ht="10.5">
      <c r="A2" s="522" t="s">
        <v>374</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c r="BJ2" s="522"/>
      <c r="BK2" s="522"/>
      <c r="BL2" s="522"/>
      <c r="BM2" s="522"/>
      <c r="BN2" s="522"/>
      <c r="BO2" s="522"/>
      <c r="BP2" s="522"/>
      <c r="BQ2" s="522"/>
      <c r="BR2" s="522"/>
      <c r="BS2" s="522"/>
      <c r="BT2" s="522"/>
      <c r="BU2" s="522"/>
      <c r="BV2" s="522"/>
      <c r="BW2" s="522"/>
      <c r="BX2" s="522"/>
      <c r="BY2" s="522"/>
      <c r="BZ2" s="522"/>
      <c r="CA2" s="522"/>
      <c r="CB2" s="522"/>
      <c r="CC2" s="522"/>
      <c r="CD2" s="522"/>
      <c r="CE2" s="522"/>
      <c r="CF2" s="522"/>
      <c r="CG2" s="522"/>
      <c r="CH2" s="522"/>
      <c r="CI2" s="522"/>
      <c r="CJ2" s="522"/>
      <c r="CK2" s="522"/>
      <c r="CL2" s="522"/>
      <c r="CM2" s="522"/>
      <c r="CN2" s="522"/>
      <c r="CO2" s="522"/>
      <c r="CP2" s="522"/>
      <c r="CQ2" s="522"/>
      <c r="CR2" s="522"/>
      <c r="CS2" s="522"/>
      <c r="CT2" s="522"/>
      <c r="CU2" s="522"/>
      <c r="CV2" s="522"/>
      <c r="CW2" s="522"/>
      <c r="CX2" s="522"/>
      <c r="CY2" s="522"/>
      <c r="CZ2" s="522"/>
      <c r="DA2" s="522"/>
      <c r="DB2" s="522"/>
      <c r="DC2" s="522"/>
      <c r="DD2" s="522"/>
      <c r="DE2" s="522"/>
      <c r="DF2" s="522"/>
      <c r="DG2" s="522"/>
      <c r="DH2" s="522"/>
      <c r="DI2" s="522"/>
      <c r="DJ2" s="522"/>
      <c r="DK2" s="522"/>
      <c r="DL2" s="522"/>
      <c r="DM2" s="522"/>
      <c r="DN2" s="522"/>
      <c r="DO2" s="522"/>
      <c r="DP2" s="522"/>
      <c r="DQ2" s="522"/>
      <c r="DR2" s="522"/>
      <c r="DS2" s="522"/>
      <c r="DT2" s="522"/>
      <c r="DU2" s="522"/>
      <c r="DV2" s="522"/>
      <c r="DW2" s="522"/>
      <c r="DX2" s="522"/>
      <c r="DY2" s="522"/>
      <c r="DZ2" s="522"/>
      <c r="EA2" s="522"/>
      <c r="EB2" s="522"/>
      <c r="EC2" s="522"/>
      <c r="ED2" s="522"/>
      <c r="EE2" s="522"/>
      <c r="EF2" s="522"/>
      <c r="EG2" s="522"/>
      <c r="EH2" s="522"/>
      <c r="EI2" s="522"/>
      <c r="EJ2" s="522"/>
      <c r="EK2" s="522"/>
      <c r="EL2" s="522"/>
      <c r="EM2" s="522"/>
      <c r="EN2" s="522"/>
      <c r="EO2" s="522"/>
      <c r="EP2" s="522"/>
      <c r="EQ2" s="522"/>
      <c r="ER2" s="522"/>
      <c r="ES2" s="522"/>
    </row>
    <row r="3" ht="2.25" customHeight="1" thickBot="1"/>
    <row r="4" spans="1:149" ht="11.25">
      <c r="A4" s="700" t="s">
        <v>0</v>
      </c>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I4" s="701"/>
      <c r="BJ4" s="701"/>
      <c r="BK4" s="701"/>
      <c r="BL4" s="701"/>
      <c r="BM4" s="701"/>
      <c r="BN4" s="701"/>
      <c r="BO4" s="701"/>
      <c r="BP4" s="701"/>
      <c r="BQ4" s="701"/>
      <c r="BR4" s="701"/>
      <c r="BS4" s="701"/>
      <c r="BT4" s="701"/>
      <c r="BU4" s="701"/>
      <c r="BV4" s="701"/>
      <c r="BW4" s="702"/>
      <c r="BX4" s="707" t="s">
        <v>1</v>
      </c>
      <c r="BY4" s="708"/>
      <c r="BZ4" s="708"/>
      <c r="CA4" s="708"/>
      <c r="CB4" s="708"/>
      <c r="CC4" s="708"/>
      <c r="CD4" s="708"/>
      <c r="CE4" s="709"/>
      <c r="CF4" s="707" t="s">
        <v>235</v>
      </c>
      <c r="CG4" s="708"/>
      <c r="CH4" s="708"/>
      <c r="CI4" s="708"/>
      <c r="CJ4" s="708"/>
      <c r="CK4" s="708"/>
      <c r="CL4" s="708"/>
      <c r="CM4" s="708"/>
      <c r="CN4" s="708"/>
      <c r="CO4" s="708"/>
      <c r="CP4" s="708"/>
      <c r="CQ4" s="708"/>
      <c r="CR4" s="709"/>
      <c r="CS4" s="709"/>
      <c r="CT4" s="713" t="s">
        <v>8</v>
      </c>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714"/>
      <c r="EB4" s="714"/>
      <c r="EC4" s="714"/>
      <c r="ED4" s="714"/>
      <c r="EE4" s="714"/>
      <c r="EF4" s="714"/>
      <c r="EG4" s="714"/>
      <c r="EH4" s="714"/>
      <c r="EI4" s="714"/>
      <c r="EJ4" s="714"/>
      <c r="EK4" s="714"/>
      <c r="EL4" s="714"/>
      <c r="EM4" s="714"/>
      <c r="EN4" s="714"/>
      <c r="EO4" s="714"/>
      <c r="EP4" s="714"/>
      <c r="EQ4" s="714"/>
      <c r="ER4" s="714"/>
      <c r="ES4" s="715"/>
    </row>
    <row r="5" spans="1:149" ht="11.25" customHeight="1">
      <c r="A5" s="703"/>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9"/>
      <c r="BX5" s="492"/>
      <c r="BY5" s="493"/>
      <c r="BZ5" s="493"/>
      <c r="CA5" s="493"/>
      <c r="CB5" s="493"/>
      <c r="CC5" s="493"/>
      <c r="CD5" s="493"/>
      <c r="CE5" s="494"/>
      <c r="CF5" s="492"/>
      <c r="CG5" s="493"/>
      <c r="CH5" s="493"/>
      <c r="CI5" s="493"/>
      <c r="CJ5" s="493"/>
      <c r="CK5" s="493"/>
      <c r="CL5" s="493"/>
      <c r="CM5" s="493"/>
      <c r="CN5" s="493"/>
      <c r="CO5" s="493"/>
      <c r="CP5" s="493"/>
      <c r="CQ5" s="493"/>
      <c r="CR5" s="494"/>
      <c r="CS5" s="494"/>
      <c r="CT5" s="501" t="s">
        <v>2</v>
      </c>
      <c r="CU5" s="502"/>
      <c r="CV5" s="502"/>
      <c r="CW5" s="502"/>
      <c r="CX5" s="502"/>
      <c r="CY5" s="502"/>
      <c r="CZ5" s="503" t="s">
        <v>440</v>
      </c>
      <c r="DA5" s="504"/>
      <c r="DB5" s="504"/>
      <c r="DC5" s="505" t="s">
        <v>3</v>
      </c>
      <c r="DD5" s="505"/>
      <c r="DE5" s="505"/>
      <c r="DF5" s="506"/>
      <c r="DG5" s="627" t="s">
        <v>231</v>
      </c>
      <c r="DH5" s="628"/>
      <c r="DI5" s="628"/>
      <c r="DJ5" s="628"/>
      <c r="DK5" s="628"/>
      <c r="DL5" s="628"/>
      <c r="DM5" s="628"/>
      <c r="DN5" s="628"/>
      <c r="DO5" s="628"/>
      <c r="DP5" s="628"/>
      <c r="DQ5" s="628"/>
      <c r="DR5" s="628"/>
      <c r="DS5" s="629"/>
      <c r="DT5" s="627" t="s">
        <v>232</v>
      </c>
      <c r="DU5" s="628"/>
      <c r="DV5" s="628"/>
      <c r="DW5" s="628"/>
      <c r="DX5" s="628"/>
      <c r="DY5" s="628"/>
      <c r="DZ5" s="628"/>
      <c r="EA5" s="628"/>
      <c r="EB5" s="628"/>
      <c r="EC5" s="628"/>
      <c r="ED5" s="628"/>
      <c r="EE5" s="628"/>
      <c r="EF5" s="629"/>
      <c r="EG5" s="716" t="s">
        <v>236</v>
      </c>
      <c r="EH5" s="717"/>
      <c r="EI5" s="717"/>
      <c r="EJ5" s="717"/>
      <c r="EK5" s="717"/>
      <c r="EL5" s="717"/>
      <c r="EM5" s="717"/>
      <c r="EN5" s="717"/>
      <c r="EO5" s="717"/>
      <c r="EP5" s="717"/>
      <c r="EQ5" s="717"/>
      <c r="ER5" s="717"/>
      <c r="ES5" s="718"/>
    </row>
    <row r="6" spans="1:149" ht="54" customHeight="1" thickBot="1">
      <c r="A6" s="704"/>
      <c r="B6" s="705"/>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705"/>
      <c r="BB6" s="705"/>
      <c r="BC6" s="705"/>
      <c r="BD6" s="705"/>
      <c r="BE6" s="705"/>
      <c r="BF6" s="705"/>
      <c r="BG6" s="705"/>
      <c r="BH6" s="705"/>
      <c r="BI6" s="705"/>
      <c r="BJ6" s="705"/>
      <c r="BK6" s="705"/>
      <c r="BL6" s="705"/>
      <c r="BM6" s="705"/>
      <c r="BN6" s="705"/>
      <c r="BO6" s="705"/>
      <c r="BP6" s="705"/>
      <c r="BQ6" s="705"/>
      <c r="BR6" s="705"/>
      <c r="BS6" s="705"/>
      <c r="BT6" s="705"/>
      <c r="BU6" s="705"/>
      <c r="BV6" s="705"/>
      <c r="BW6" s="706"/>
      <c r="BX6" s="710"/>
      <c r="BY6" s="711"/>
      <c r="BZ6" s="711"/>
      <c r="CA6" s="711"/>
      <c r="CB6" s="711"/>
      <c r="CC6" s="711"/>
      <c r="CD6" s="711"/>
      <c r="CE6" s="712"/>
      <c r="CF6" s="710"/>
      <c r="CG6" s="711"/>
      <c r="CH6" s="711"/>
      <c r="CI6" s="711"/>
      <c r="CJ6" s="711"/>
      <c r="CK6" s="711"/>
      <c r="CL6" s="711"/>
      <c r="CM6" s="711"/>
      <c r="CN6" s="711"/>
      <c r="CO6" s="711"/>
      <c r="CP6" s="711"/>
      <c r="CQ6" s="711"/>
      <c r="CR6" s="712"/>
      <c r="CS6" s="712"/>
      <c r="CT6" s="693" t="s">
        <v>4</v>
      </c>
      <c r="CU6" s="694"/>
      <c r="CV6" s="694"/>
      <c r="CW6" s="694"/>
      <c r="CX6" s="694"/>
      <c r="CY6" s="694"/>
      <c r="CZ6" s="694"/>
      <c r="DA6" s="694"/>
      <c r="DB6" s="694"/>
      <c r="DC6" s="694"/>
      <c r="DD6" s="694"/>
      <c r="DE6" s="694"/>
      <c r="DF6" s="695"/>
      <c r="DG6" s="630"/>
      <c r="DH6" s="631"/>
      <c r="DI6" s="631"/>
      <c r="DJ6" s="631"/>
      <c r="DK6" s="631"/>
      <c r="DL6" s="631"/>
      <c r="DM6" s="631"/>
      <c r="DN6" s="631"/>
      <c r="DO6" s="631"/>
      <c r="DP6" s="631"/>
      <c r="DQ6" s="631"/>
      <c r="DR6" s="631"/>
      <c r="DS6" s="632"/>
      <c r="DT6" s="630"/>
      <c r="DU6" s="631"/>
      <c r="DV6" s="631"/>
      <c r="DW6" s="631"/>
      <c r="DX6" s="631"/>
      <c r="DY6" s="631"/>
      <c r="DZ6" s="631"/>
      <c r="EA6" s="631"/>
      <c r="EB6" s="631"/>
      <c r="EC6" s="631"/>
      <c r="ED6" s="631"/>
      <c r="EE6" s="631"/>
      <c r="EF6" s="632"/>
      <c r="EG6" s="719"/>
      <c r="EH6" s="720"/>
      <c r="EI6" s="720"/>
      <c r="EJ6" s="720"/>
      <c r="EK6" s="720"/>
      <c r="EL6" s="720"/>
      <c r="EM6" s="720"/>
      <c r="EN6" s="720"/>
      <c r="EO6" s="720"/>
      <c r="EP6" s="720"/>
      <c r="EQ6" s="720"/>
      <c r="ER6" s="720"/>
      <c r="ES6" s="721"/>
    </row>
    <row r="7" spans="1:149" ht="11.25">
      <c r="A7" s="699" t="s">
        <v>9</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688"/>
      <c r="AW7" s="688"/>
      <c r="AX7" s="688"/>
      <c r="AY7" s="688"/>
      <c r="AZ7" s="688"/>
      <c r="BA7" s="688"/>
      <c r="BB7" s="688"/>
      <c r="BC7" s="688"/>
      <c r="BD7" s="688"/>
      <c r="BE7" s="688"/>
      <c r="BF7" s="688"/>
      <c r="BG7" s="688"/>
      <c r="BH7" s="688"/>
      <c r="BI7" s="688"/>
      <c r="BJ7" s="688"/>
      <c r="BK7" s="688"/>
      <c r="BL7" s="688"/>
      <c r="BM7" s="688"/>
      <c r="BN7" s="688"/>
      <c r="BO7" s="688"/>
      <c r="BP7" s="688"/>
      <c r="BQ7" s="688"/>
      <c r="BR7" s="688"/>
      <c r="BS7" s="688"/>
      <c r="BT7" s="688"/>
      <c r="BU7" s="688"/>
      <c r="BV7" s="688"/>
      <c r="BW7" s="688"/>
      <c r="BX7" s="688" t="s">
        <v>10</v>
      </c>
      <c r="BY7" s="688"/>
      <c r="BZ7" s="688"/>
      <c r="CA7" s="688"/>
      <c r="CB7" s="688"/>
      <c r="CC7" s="688"/>
      <c r="CD7" s="688"/>
      <c r="CE7" s="688"/>
      <c r="CF7" s="688" t="s">
        <v>11</v>
      </c>
      <c r="CG7" s="688"/>
      <c r="CH7" s="688"/>
      <c r="CI7" s="688"/>
      <c r="CJ7" s="688"/>
      <c r="CK7" s="688"/>
      <c r="CL7" s="688"/>
      <c r="CM7" s="688"/>
      <c r="CN7" s="688"/>
      <c r="CO7" s="688"/>
      <c r="CP7" s="688"/>
      <c r="CQ7" s="688"/>
      <c r="CR7" s="688"/>
      <c r="CS7" s="28"/>
      <c r="CT7" s="688" t="s">
        <v>12</v>
      </c>
      <c r="CU7" s="688"/>
      <c r="CV7" s="688"/>
      <c r="CW7" s="688"/>
      <c r="CX7" s="688"/>
      <c r="CY7" s="688"/>
      <c r="CZ7" s="688"/>
      <c r="DA7" s="688"/>
      <c r="DB7" s="688"/>
      <c r="DC7" s="688"/>
      <c r="DD7" s="688"/>
      <c r="DE7" s="688"/>
      <c r="DF7" s="688"/>
      <c r="DG7" s="688" t="s">
        <v>13</v>
      </c>
      <c r="DH7" s="688"/>
      <c r="DI7" s="688"/>
      <c r="DJ7" s="688"/>
      <c r="DK7" s="688"/>
      <c r="DL7" s="688"/>
      <c r="DM7" s="688"/>
      <c r="DN7" s="688"/>
      <c r="DO7" s="688"/>
      <c r="DP7" s="688"/>
      <c r="DQ7" s="688"/>
      <c r="DR7" s="688"/>
      <c r="DS7" s="688"/>
      <c r="DT7" s="688" t="s">
        <v>14</v>
      </c>
      <c r="DU7" s="688"/>
      <c r="DV7" s="688"/>
      <c r="DW7" s="688"/>
      <c r="DX7" s="688"/>
      <c r="DY7" s="688"/>
      <c r="DZ7" s="688"/>
      <c r="EA7" s="688"/>
      <c r="EB7" s="688"/>
      <c r="EC7" s="688"/>
      <c r="ED7" s="688"/>
      <c r="EE7" s="688"/>
      <c r="EF7" s="688"/>
      <c r="EG7" s="688" t="s">
        <v>15</v>
      </c>
      <c r="EH7" s="688"/>
      <c r="EI7" s="688"/>
      <c r="EJ7" s="688"/>
      <c r="EK7" s="688"/>
      <c r="EL7" s="688"/>
      <c r="EM7" s="688"/>
      <c r="EN7" s="688"/>
      <c r="EO7" s="688"/>
      <c r="EP7" s="688"/>
      <c r="EQ7" s="688"/>
      <c r="ER7" s="688"/>
      <c r="ES7" s="689"/>
    </row>
    <row r="8" spans="1:149" ht="12.75" customHeight="1">
      <c r="A8" s="690" t="s">
        <v>36</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18" t="s">
        <v>37</v>
      </c>
      <c r="BY8" s="318"/>
      <c r="BZ8" s="318"/>
      <c r="CA8" s="318"/>
      <c r="CB8" s="318"/>
      <c r="CC8" s="318"/>
      <c r="CD8" s="318"/>
      <c r="CE8" s="318"/>
      <c r="CF8" s="318" t="s">
        <v>38</v>
      </c>
      <c r="CG8" s="318"/>
      <c r="CH8" s="318"/>
      <c r="CI8" s="318"/>
      <c r="CJ8" s="318"/>
      <c r="CK8" s="318"/>
      <c r="CL8" s="318"/>
      <c r="CM8" s="318"/>
      <c r="CN8" s="318"/>
      <c r="CO8" s="318"/>
      <c r="CP8" s="318"/>
      <c r="CQ8" s="318"/>
      <c r="CR8" s="318"/>
      <c r="CS8" s="23"/>
      <c r="CT8" s="691">
        <f>DG8+DT8+EG8+114500+45800-114500</f>
        <v>4007883.01</v>
      </c>
      <c r="CU8" s="692"/>
      <c r="CV8" s="692"/>
      <c r="CW8" s="692"/>
      <c r="CX8" s="692"/>
      <c r="CY8" s="692"/>
      <c r="CZ8" s="692"/>
      <c r="DA8" s="692"/>
      <c r="DB8" s="692"/>
      <c r="DC8" s="692"/>
      <c r="DD8" s="692"/>
      <c r="DE8" s="692"/>
      <c r="DF8" s="692"/>
      <c r="DG8" s="691">
        <v>121620.69</v>
      </c>
      <c r="DH8" s="692"/>
      <c r="DI8" s="692"/>
      <c r="DJ8" s="692"/>
      <c r="DK8" s="692"/>
      <c r="DL8" s="692"/>
      <c r="DM8" s="692"/>
      <c r="DN8" s="692"/>
      <c r="DO8" s="692"/>
      <c r="DP8" s="692"/>
      <c r="DQ8" s="692"/>
      <c r="DR8" s="692"/>
      <c r="DS8" s="692"/>
      <c r="DT8" s="691">
        <v>2685881.3</v>
      </c>
      <c r="DU8" s="692"/>
      <c r="DV8" s="692"/>
      <c r="DW8" s="692"/>
      <c r="DX8" s="692"/>
      <c r="DY8" s="692"/>
      <c r="DZ8" s="692"/>
      <c r="EA8" s="692"/>
      <c r="EB8" s="692"/>
      <c r="EC8" s="692"/>
      <c r="ED8" s="692"/>
      <c r="EE8" s="692"/>
      <c r="EF8" s="692"/>
      <c r="EG8" s="696">
        <v>1154581.02</v>
      </c>
      <c r="EH8" s="697"/>
      <c r="EI8" s="697"/>
      <c r="EJ8" s="697"/>
      <c r="EK8" s="697"/>
      <c r="EL8" s="697"/>
      <c r="EM8" s="697"/>
      <c r="EN8" s="697"/>
      <c r="EO8" s="697"/>
      <c r="EP8" s="697"/>
      <c r="EQ8" s="697"/>
      <c r="ER8" s="697"/>
      <c r="ES8" s="698"/>
    </row>
    <row r="9" spans="1:149" ht="12.75" customHeight="1" thickBot="1">
      <c r="A9" s="395" t="s">
        <v>39</v>
      </c>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7" t="s">
        <v>40</v>
      </c>
      <c r="BY9" s="397"/>
      <c r="BZ9" s="397"/>
      <c r="CA9" s="397"/>
      <c r="CB9" s="397"/>
      <c r="CC9" s="397"/>
      <c r="CD9" s="397"/>
      <c r="CE9" s="397"/>
      <c r="CF9" s="397" t="s">
        <v>38</v>
      </c>
      <c r="CG9" s="397"/>
      <c r="CH9" s="397"/>
      <c r="CI9" s="397"/>
      <c r="CJ9" s="397"/>
      <c r="CK9" s="397"/>
      <c r="CL9" s="397"/>
      <c r="CM9" s="397"/>
      <c r="CN9" s="397"/>
      <c r="CO9" s="397"/>
      <c r="CP9" s="397"/>
      <c r="CQ9" s="397"/>
      <c r="CR9" s="397"/>
      <c r="CS9" s="29"/>
      <c r="CT9" s="684">
        <f>DG9+DT9+EG9</f>
        <v>952789.3299999998</v>
      </c>
      <c r="CU9" s="685"/>
      <c r="CV9" s="685"/>
      <c r="CW9" s="685"/>
      <c r="CX9" s="685"/>
      <c r="CY9" s="685"/>
      <c r="CZ9" s="685"/>
      <c r="DA9" s="685"/>
      <c r="DB9" s="685"/>
      <c r="DC9" s="685"/>
      <c r="DD9" s="685"/>
      <c r="DE9" s="685"/>
      <c r="DF9" s="685"/>
      <c r="DG9" s="686">
        <f>DG10+DG8-DG36+DG62</f>
        <v>0</v>
      </c>
      <c r="DH9" s="681"/>
      <c r="DI9" s="681"/>
      <c r="DJ9" s="681"/>
      <c r="DK9" s="681"/>
      <c r="DL9" s="681"/>
      <c r="DM9" s="681"/>
      <c r="DN9" s="681"/>
      <c r="DO9" s="681"/>
      <c r="DP9" s="681"/>
      <c r="DQ9" s="681"/>
      <c r="DR9" s="681"/>
      <c r="DS9" s="687"/>
      <c r="DT9" s="686">
        <f>DT10+DT8-DT36+DT62-DT66</f>
        <v>-2.6193447411060333E-10</v>
      </c>
      <c r="DU9" s="681"/>
      <c r="DV9" s="681"/>
      <c r="DW9" s="681"/>
      <c r="DX9" s="681"/>
      <c r="DY9" s="681"/>
      <c r="DZ9" s="681"/>
      <c r="EA9" s="681"/>
      <c r="EB9" s="681"/>
      <c r="EC9" s="681"/>
      <c r="ED9" s="681"/>
      <c r="EE9" s="681"/>
      <c r="EF9" s="681"/>
      <c r="EG9" s="680">
        <f>EG10+EG8-EG36+EG62</f>
        <v>952789.3300000001</v>
      </c>
      <c r="EH9" s="681"/>
      <c r="EI9" s="681"/>
      <c r="EJ9" s="681"/>
      <c r="EK9" s="681"/>
      <c r="EL9" s="681"/>
      <c r="EM9" s="681"/>
      <c r="EN9" s="681"/>
      <c r="EO9" s="681"/>
      <c r="EP9" s="681"/>
      <c r="EQ9" s="681"/>
      <c r="ER9" s="681"/>
      <c r="ES9" s="682"/>
    </row>
    <row r="10" spans="1:149" ht="12">
      <c r="A10" s="662" t="s">
        <v>520</v>
      </c>
      <c r="B10" s="663"/>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3"/>
      <c r="BF10" s="663"/>
      <c r="BG10" s="663"/>
      <c r="BH10" s="663"/>
      <c r="BI10" s="663"/>
      <c r="BJ10" s="663"/>
      <c r="BK10" s="663"/>
      <c r="BL10" s="663"/>
      <c r="BM10" s="663"/>
      <c r="BN10" s="663"/>
      <c r="BO10" s="663"/>
      <c r="BP10" s="663"/>
      <c r="BQ10" s="663"/>
      <c r="BR10" s="663"/>
      <c r="BS10" s="663"/>
      <c r="BT10" s="663"/>
      <c r="BU10" s="663"/>
      <c r="BV10" s="663"/>
      <c r="BW10" s="663"/>
      <c r="BX10" s="664" t="s">
        <v>41</v>
      </c>
      <c r="BY10" s="664"/>
      <c r="BZ10" s="664"/>
      <c r="CA10" s="664"/>
      <c r="CB10" s="664"/>
      <c r="CC10" s="664"/>
      <c r="CD10" s="664"/>
      <c r="CE10" s="664"/>
      <c r="CF10" s="664"/>
      <c r="CG10" s="664"/>
      <c r="CH10" s="664"/>
      <c r="CI10" s="664"/>
      <c r="CJ10" s="664"/>
      <c r="CK10" s="664"/>
      <c r="CL10" s="664"/>
      <c r="CM10" s="664"/>
      <c r="CN10" s="664"/>
      <c r="CO10" s="664"/>
      <c r="CP10" s="664"/>
      <c r="CQ10" s="664"/>
      <c r="CR10" s="664"/>
      <c r="CS10" s="27"/>
      <c r="CT10" s="660">
        <f>DG10+DT10+EG10</f>
        <v>47036275.66</v>
      </c>
      <c r="CU10" s="361"/>
      <c r="CV10" s="361"/>
      <c r="CW10" s="361"/>
      <c r="CX10" s="361"/>
      <c r="CY10" s="361"/>
      <c r="CZ10" s="361"/>
      <c r="DA10" s="361"/>
      <c r="DB10" s="361"/>
      <c r="DC10" s="361"/>
      <c r="DD10" s="361"/>
      <c r="DE10" s="361"/>
      <c r="DF10" s="361"/>
      <c r="DG10" s="660">
        <f>DG15</f>
        <v>40293100</v>
      </c>
      <c r="DH10" s="361"/>
      <c r="DI10" s="361"/>
      <c r="DJ10" s="361"/>
      <c r="DK10" s="361"/>
      <c r="DL10" s="361"/>
      <c r="DM10" s="361"/>
      <c r="DN10" s="361"/>
      <c r="DO10" s="361"/>
      <c r="DP10" s="361"/>
      <c r="DQ10" s="361"/>
      <c r="DR10" s="361"/>
      <c r="DS10" s="361"/>
      <c r="DT10" s="660">
        <f>DT23</f>
        <v>21384</v>
      </c>
      <c r="DU10" s="361"/>
      <c r="DV10" s="361"/>
      <c r="DW10" s="361"/>
      <c r="DX10" s="361"/>
      <c r="DY10" s="361"/>
      <c r="DZ10" s="361"/>
      <c r="EA10" s="361"/>
      <c r="EB10" s="361"/>
      <c r="EC10" s="361"/>
      <c r="ED10" s="361"/>
      <c r="EE10" s="361"/>
      <c r="EF10" s="361"/>
      <c r="EG10" s="683">
        <f>EG11+EG14+EG27+EG23+EG20+EG34</f>
        <v>6721791.66</v>
      </c>
      <c r="EH10" s="355"/>
      <c r="EI10" s="355"/>
      <c r="EJ10" s="355"/>
      <c r="EK10" s="355"/>
      <c r="EL10" s="355"/>
      <c r="EM10" s="355"/>
      <c r="EN10" s="355"/>
      <c r="EO10" s="355"/>
      <c r="EP10" s="355"/>
      <c r="EQ10" s="355"/>
      <c r="ER10" s="355"/>
      <c r="ES10" s="356"/>
    </row>
    <row r="11" spans="1:149" ht="23.25" customHeight="1">
      <c r="A11" s="316" t="s">
        <v>42</v>
      </c>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c r="BW11" s="317"/>
      <c r="BX11" s="318" t="s">
        <v>43</v>
      </c>
      <c r="BY11" s="318"/>
      <c r="BZ11" s="318"/>
      <c r="CA11" s="318"/>
      <c r="CB11" s="318"/>
      <c r="CC11" s="318"/>
      <c r="CD11" s="318"/>
      <c r="CE11" s="318"/>
      <c r="CF11" s="318" t="s">
        <v>44</v>
      </c>
      <c r="CG11" s="318"/>
      <c r="CH11" s="318"/>
      <c r="CI11" s="318"/>
      <c r="CJ11" s="318"/>
      <c r="CK11" s="318"/>
      <c r="CL11" s="318"/>
      <c r="CM11" s="318"/>
      <c r="CN11" s="318"/>
      <c r="CO11" s="318"/>
      <c r="CP11" s="318"/>
      <c r="CQ11" s="318"/>
      <c r="CR11" s="318"/>
      <c r="CS11" s="21"/>
      <c r="CT11" s="678">
        <f>EG11</f>
        <v>1949.18</v>
      </c>
      <c r="CU11" s="679"/>
      <c r="CV11" s="679"/>
      <c r="CW11" s="679"/>
      <c r="CX11" s="679"/>
      <c r="CY11" s="679"/>
      <c r="CZ11" s="679"/>
      <c r="DA11" s="679"/>
      <c r="DB11" s="679"/>
      <c r="DC11" s="679"/>
      <c r="DD11" s="679"/>
      <c r="DE11" s="679"/>
      <c r="DF11" s="679"/>
      <c r="DG11" s="326"/>
      <c r="DH11" s="327"/>
      <c r="DI11" s="327"/>
      <c r="DJ11" s="327"/>
      <c r="DK11" s="327"/>
      <c r="DL11" s="327"/>
      <c r="DM11" s="327"/>
      <c r="DN11" s="327"/>
      <c r="DO11" s="327"/>
      <c r="DP11" s="327"/>
      <c r="DQ11" s="327"/>
      <c r="DR11" s="327"/>
      <c r="DS11" s="327"/>
      <c r="DT11" s="326"/>
      <c r="DU11" s="327"/>
      <c r="DV11" s="327"/>
      <c r="DW11" s="327"/>
      <c r="DX11" s="327"/>
      <c r="DY11" s="327"/>
      <c r="DZ11" s="327"/>
      <c r="EA11" s="327"/>
      <c r="EB11" s="327"/>
      <c r="EC11" s="327"/>
      <c r="ED11" s="327"/>
      <c r="EE11" s="327"/>
      <c r="EF11" s="327"/>
      <c r="EG11" s="326">
        <v>1949.18</v>
      </c>
      <c r="EH11" s="327"/>
      <c r="EI11" s="327"/>
      <c r="EJ11" s="327"/>
      <c r="EK11" s="327"/>
      <c r="EL11" s="327"/>
      <c r="EM11" s="327"/>
      <c r="EN11" s="327"/>
      <c r="EO11" s="327"/>
      <c r="EP11" s="327"/>
      <c r="EQ11" s="327"/>
      <c r="ER11" s="327"/>
      <c r="ES11" s="328"/>
    </row>
    <row r="12" spans="1:149" ht="12.75" customHeight="1">
      <c r="A12" s="419" t="s">
        <v>45</v>
      </c>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318" t="s">
        <v>46</v>
      </c>
      <c r="BY12" s="318"/>
      <c r="BZ12" s="318"/>
      <c r="CA12" s="318"/>
      <c r="CB12" s="318"/>
      <c r="CC12" s="318"/>
      <c r="CD12" s="318"/>
      <c r="CE12" s="318"/>
      <c r="CF12" s="318"/>
      <c r="CG12" s="318"/>
      <c r="CH12" s="318"/>
      <c r="CI12" s="318"/>
      <c r="CJ12" s="318"/>
      <c r="CK12" s="318"/>
      <c r="CL12" s="318"/>
      <c r="CM12" s="318"/>
      <c r="CN12" s="318"/>
      <c r="CO12" s="318"/>
      <c r="CP12" s="318"/>
      <c r="CQ12" s="318"/>
      <c r="CR12" s="318"/>
      <c r="CS12" s="673"/>
      <c r="CT12" s="326">
        <f>EG12</f>
        <v>0</v>
      </c>
      <c r="CU12" s="327"/>
      <c r="CV12" s="327"/>
      <c r="CW12" s="327"/>
      <c r="CX12" s="327"/>
      <c r="CY12" s="327"/>
      <c r="CZ12" s="327"/>
      <c r="DA12" s="327"/>
      <c r="DB12" s="327"/>
      <c r="DC12" s="327"/>
      <c r="DD12" s="327"/>
      <c r="DE12" s="327"/>
      <c r="DF12" s="327"/>
      <c r="DG12" s="326"/>
      <c r="DH12" s="327"/>
      <c r="DI12" s="327"/>
      <c r="DJ12" s="327"/>
      <c r="DK12" s="327"/>
      <c r="DL12" s="327"/>
      <c r="DM12" s="327"/>
      <c r="DN12" s="327"/>
      <c r="DO12" s="327"/>
      <c r="DP12" s="327"/>
      <c r="DQ12" s="327"/>
      <c r="DR12" s="327"/>
      <c r="DS12" s="327"/>
      <c r="DT12" s="326"/>
      <c r="DU12" s="327"/>
      <c r="DV12" s="327"/>
      <c r="DW12" s="327"/>
      <c r="DX12" s="327"/>
      <c r="DY12" s="327"/>
      <c r="DZ12" s="327"/>
      <c r="EA12" s="327"/>
      <c r="EB12" s="327"/>
      <c r="EC12" s="327"/>
      <c r="ED12" s="327"/>
      <c r="EE12" s="327"/>
      <c r="EF12" s="327"/>
      <c r="EG12" s="326"/>
      <c r="EH12" s="327"/>
      <c r="EI12" s="327"/>
      <c r="EJ12" s="327"/>
      <c r="EK12" s="327"/>
      <c r="EL12" s="327"/>
      <c r="EM12" s="327"/>
      <c r="EN12" s="327"/>
      <c r="EO12" s="327"/>
      <c r="EP12" s="327"/>
      <c r="EQ12" s="327"/>
      <c r="ER12" s="327"/>
      <c r="ES12" s="328"/>
    </row>
    <row r="13" spans="1:149" ht="12" customHeight="1">
      <c r="A13" s="419" t="s">
        <v>491</v>
      </c>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318"/>
      <c r="BY13" s="318"/>
      <c r="BZ13" s="318"/>
      <c r="CA13" s="318"/>
      <c r="CB13" s="318"/>
      <c r="CC13" s="318"/>
      <c r="CD13" s="318"/>
      <c r="CE13" s="318"/>
      <c r="CF13" s="318"/>
      <c r="CG13" s="318"/>
      <c r="CH13" s="318"/>
      <c r="CI13" s="318"/>
      <c r="CJ13" s="318"/>
      <c r="CK13" s="318"/>
      <c r="CL13" s="318"/>
      <c r="CM13" s="318"/>
      <c r="CN13" s="318"/>
      <c r="CO13" s="318"/>
      <c r="CP13" s="318"/>
      <c r="CQ13" s="318"/>
      <c r="CR13" s="318"/>
      <c r="CS13" s="673"/>
      <c r="CT13" s="327"/>
      <c r="CU13" s="327"/>
      <c r="CV13" s="327"/>
      <c r="CW13" s="327"/>
      <c r="CX13" s="327"/>
      <c r="CY13" s="327"/>
      <c r="CZ13" s="327"/>
      <c r="DA13" s="327"/>
      <c r="DB13" s="327"/>
      <c r="DC13" s="327"/>
      <c r="DD13" s="327"/>
      <c r="DE13" s="327"/>
      <c r="DF13" s="327"/>
      <c r="DG13" s="327"/>
      <c r="DH13" s="327"/>
      <c r="DI13" s="327"/>
      <c r="DJ13" s="327"/>
      <c r="DK13" s="327"/>
      <c r="DL13" s="327"/>
      <c r="DM13" s="327"/>
      <c r="DN13" s="327"/>
      <c r="DO13" s="327"/>
      <c r="DP13" s="327"/>
      <c r="DQ13" s="327"/>
      <c r="DR13" s="327"/>
      <c r="DS13" s="327"/>
      <c r="DT13" s="327"/>
      <c r="DU13" s="327"/>
      <c r="DV13" s="327"/>
      <c r="DW13" s="327"/>
      <c r="DX13" s="327"/>
      <c r="DY13" s="327"/>
      <c r="DZ13" s="327"/>
      <c r="EA13" s="327"/>
      <c r="EB13" s="327"/>
      <c r="EC13" s="327"/>
      <c r="ED13" s="327"/>
      <c r="EE13" s="327"/>
      <c r="EF13" s="327"/>
      <c r="EG13" s="327"/>
      <c r="EH13" s="327"/>
      <c r="EI13" s="327"/>
      <c r="EJ13" s="327"/>
      <c r="EK13" s="327"/>
      <c r="EL13" s="327"/>
      <c r="EM13" s="327"/>
      <c r="EN13" s="327"/>
      <c r="EO13" s="327"/>
      <c r="EP13" s="327"/>
      <c r="EQ13" s="327"/>
      <c r="ER13" s="327"/>
      <c r="ES13" s="328"/>
    </row>
    <row r="14" spans="1:149" ht="21.75" customHeight="1">
      <c r="A14" s="316" t="s">
        <v>47</v>
      </c>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8" t="s">
        <v>48</v>
      </c>
      <c r="BY14" s="318"/>
      <c r="BZ14" s="318"/>
      <c r="CA14" s="318"/>
      <c r="CB14" s="318"/>
      <c r="CC14" s="318"/>
      <c r="CD14" s="318"/>
      <c r="CE14" s="318"/>
      <c r="CF14" s="318" t="s">
        <v>49</v>
      </c>
      <c r="CG14" s="318"/>
      <c r="CH14" s="318"/>
      <c r="CI14" s="318"/>
      <c r="CJ14" s="318"/>
      <c r="CK14" s="318"/>
      <c r="CL14" s="318"/>
      <c r="CM14" s="318"/>
      <c r="CN14" s="318"/>
      <c r="CO14" s="318"/>
      <c r="CP14" s="318"/>
      <c r="CQ14" s="318"/>
      <c r="CR14" s="318"/>
      <c r="CS14" s="21"/>
      <c r="CT14" s="326">
        <f>DG14+EG14</f>
        <v>47012942.480000004</v>
      </c>
      <c r="CU14" s="327"/>
      <c r="CV14" s="327"/>
      <c r="CW14" s="327"/>
      <c r="CX14" s="327"/>
      <c r="CY14" s="327"/>
      <c r="CZ14" s="327"/>
      <c r="DA14" s="327"/>
      <c r="DB14" s="327"/>
      <c r="DC14" s="327"/>
      <c r="DD14" s="327"/>
      <c r="DE14" s="327"/>
      <c r="DF14" s="327"/>
      <c r="DG14" s="326">
        <f>DG15</f>
        <v>40293100</v>
      </c>
      <c r="DH14" s="327"/>
      <c r="DI14" s="327"/>
      <c r="DJ14" s="327"/>
      <c r="DK14" s="327"/>
      <c r="DL14" s="327"/>
      <c r="DM14" s="327"/>
      <c r="DN14" s="327"/>
      <c r="DO14" s="327"/>
      <c r="DP14" s="327"/>
      <c r="DQ14" s="327"/>
      <c r="DR14" s="327"/>
      <c r="DS14" s="327"/>
      <c r="DT14" s="326"/>
      <c r="DU14" s="327"/>
      <c r="DV14" s="327"/>
      <c r="DW14" s="327"/>
      <c r="DX14" s="327"/>
      <c r="DY14" s="327"/>
      <c r="DZ14" s="327"/>
      <c r="EA14" s="327"/>
      <c r="EB14" s="327"/>
      <c r="EC14" s="327"/>
      <c r="ED14" s="327"/>
      <c r="EE14" s="327"/>
      <c r="EF14" s="327"/>
      <c r="EG14" s="326">
        <f>EG17+EG19+EG18+EG16</f>
        <v>6719842.48</v>
      </c>
      <c r="EH14" s="327"/>
      <c r="EI14" s="327"/>
      <c r="EJ14" s="327"/>
      <c r="EK14" s="327"/>
      <c r="EL14" s="327"/>
      <c r="EM14" s="327"/>
      <c r="EN14" s="327"/>
      <c r="EO14" s="327"/>
      <c r="EP14" s="327"/>
      <c r="EQ14" s="327"/>
      <c r="ER14" s="327"/>
      <c r="ES14" s="328"/>
    </row>
    <row r="15" spans="1:149" ht="44.25" customHeight="1">
      <c r="A15" s="329" t="s">
        <v>443</v>
      </c>
      <c r="B15" s="330"/>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18" t="s">
        <v>50</v>
      </c>
      <c r="BY15" s="318"/>
      <c r="BZ15" s="318"/>
      <c r="CA15" s="318"/>
      <c r="CB15" s="318"/>
      <c r="CC15" s="318"/>
      <c r="CD15" s="318"/>
      <c r="CE15" s="318"/>
      <c r="CF15" s="318" t="s">
        <v>49</v>
      </c>
      <c r="CG15" s="318"/>
      <c r="CH15" s="318"/>
      <c r="CI15" s="318"/>
      <c r="CJ15" s="318"/>
      <c r="CK15" s="318"/>
      <c r="CL15" s="318"/>
      <c r="CM15" s="318"/>
      <c r="CN15" s="318"/>
      <c r="CO15" s="318"/>
      <c r="CP15" s="318"/>
      <c r="CQ15" s="318"/>
      <c r="CR15" s="318"/>
      <c r="CS15" s="24"/>
      <c r="CT15" s="326">
        <f>DG15</f>
        <v>40293100</v>
      </c>
      <c r="CU15" s="327"/>
      <c r="CV15" s="327"/>
      <c r="CW15" s="327"/>
      <c r="CX15" s="327"/>
      <c r="CY15" s="327"/>
      <c r="CZ15" s="327"/>
      <c r="DA15" s="327"/>
      <c r="DB15" s="327"/>
      <c r="DC15" s="327"/>
      <c r="DD15" s="327"/>
      <c r="DE15" s="327"/>
      <c r="DF15" s="327"/>
      <c r="DG15" s="326">
        <v>40293100</v>
      </c>
      <c r="DH15" s="327"/>
      <c r="DI15" s="327"/>
      <c r="DJ15" s="327"/>
      <c r="DK15" s="327"/>
      <c r="DL15" s="327"/>
      <c r="DM15" s="327"/>
      <c r="DN15" s="327"/>
      <c r="DO15" s="327"/>
      <c r="DP15" s="327"/>
      <c r="DQ15" s="327"/>
      <c r="DR15" s="327"/>
      <c r="DS15" s="327"/>
      <c r="DT15" s="326"/>
      <c r="DU15" s="327"/>
      <c r="DV15" s="327"/>
      <c r="DW15" s="327"/>
      <c r="DX15" s="327"/>
      <c r="DY15" s="327"/>
      <c r="DZ15" s="327"/>
      <c r="EA15" s="327"/>
      <c r="EB15" s="327"/>
      <c r="EC15" s="327"/>
      <c r="ED15" s="327"/>
      <c r="EE15" s="327"/>
      <c r="EF15" s="327"/>
      <c r="EG15" s="313"/>
      <c r="EH15" s="622"/>
      <c r="EI15" s="622"/>
      <c r="EJ15" s="622"/>
      <c r="EK15" s="622"/>
      <c r="EL15" s="622"/>
      <c r="EM15" s="622"/>
      <c r="EN15" s="622"/>
      <c r="EO15" s="622"/>
      <c r="EP15" s="622"/>
      <c r="EQ15" s="622"/>
      <c r="ER15" s="622"/>
      <c r="ES15" s="623"/>
    </row>
    <row r="16" spans="1:149" ht="11.25" customHeight="1">
      <c r="A16" s="329" t="s">
        <v>522</v>
      </c>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18" t="s">
        <v>51</v>
      </c>
      <c r="BY16" s="318"/>
      <c r="BZ16" s="318"/>
      <c r="CA16" s="318"/>
      <c r="CB16" s="318"/>
      <c r="CC16" s="318"/>
      <c r="CD16" s="318"/>
      <c r="CE16" s="318"/>
      <c r="CF16" s="318" t="s">
        <v>49</v>
      </c>
      <c r="CG16" s="318"/>
      <c r="CH16" s="318"/>
      <c r="CI16" s="318"/>
      <c r="CJ16" s="318"/>
      <c r="CK16" s="318"/>
      <c r="CL16" s="318"/>
      <c r="CM16" s="318"/>
      <c r="CN16" s="318"/>
      <c r="CO16" s="318"/>
      <c r="CP16" s="318"/>
      <c r="CQ16" s="318"/>
      <c r="CR16" s="318"/>
      <c r="CS16" s="21"/>
      <c r="CT16" s="326">
        <f>DG16+DT16+EG16</f>
        <v>6663446</v>
      </c>
      <c r="CU16" s="327"/>
      <c r="CV16" s="327"/>
      <c r="CW16" s="327"/>
      <c r="CX16" s="327"/>
      <c r="CY16" s="327"/>
      <c r="CZ16" s="327"/>
      <c r="DA16" s="327"/>
      <c r="DB16" s="327"/>
      <c r="DC16" s="327"/>
      <c r="DD16" s="327"/>
      <c r="DE16" s="327"/>
      <c r="DF16" s="327"/>
      <c r="DG16" s="326"/>
      <c r="DH16" s="327"/>
      <c r="DI16" s="327"/>
      <c r="DJ16" s="327"/>
      <c r="DK16" s="327"/>
      <c r="DL16" s="327"/>
      <c r="DM16" s="327"/>
      <c r="DN16" s="327"/>
      <c r="DO16" s="327"/>
      <c r="DP16" s="327"/>
      <c r="DQ16" s="327"/>
      <c r="DR16" s="327"/>
      <c r="DS16" s="327"/>
      <c r="DT16" s="326"/>
      <c r="DU16" s="327"/>
      <c r="DV16" s="327"/>
      <c r="DW16" s="327"/>
      <c r="DX16" s="327"/>
      <c r="DY16" s="327"/>
      <c r="DZ16" s="327"/>
      <c r="EA16" s="327"/>
      <c r="EB16" s="327"/>
      <c r="EC16" s="327"/>
      <c r="ED16" s="327"/>
      <c r="EE16" s="327"/>
      <c r="EF16" s="327"/>
      <c r="EG16" s="313">
        <f>5862486+600960+200000</f>
        <v>6663446</v>
      </c>
      <c r="EH16" s="622"/>
      <c r="EI16" s="622"/>
      <c r="EJ16" s="622"/>
      <c r="EK16" s="622"/>
      <c r="EL16" s="622"/>
      <c r="EM16" s="622"/>
      <c r="EN16" s="622"/>
      <c r="EO16" s="622"/>
      <c r="EP16" s="622"/>
      <c r="EQ16" s="622"/>
      <c r="ER16" s="622"/>
      <c r="ES16" s="623"/>
    </row>
    <row r="17" spans="1:149" ht="21" customHeight="1">
      <c r="A17" s="329" t="s">
        <v>234</v>
      </c>
      <c r="B17" s="677"/>
      <c r="C17" s="677"/>
      <c r="D17" s="677"/>
      <c r="E17" s="677"/>
      <c r="F17" s="677"/>
      <c r="G17" s="677"/>
      <c r="H17" s="677"/>
      <c r="I17" s="677"/>
      <c r="J17" s="677"/>
      <c r="K17" s="677"/>
      <c r="L17" s="677"/>
      <c r="M17" s="677"/>
      <c r="N17" s="677"/>
      <c r="O17" s="677"/>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c r="AX17" s="677"/>
      <c r="AY17" s="677"/>
      <c r="AZ17" s="677"/>
      <c r="BA17" s="677"/>
      <c r="BB17" s="677"/>
      <c r="BC17" s="677"/>
      <c r="BD17" s="677"/>
      <c r="BE17" s="677"/>
      <c r="BF17" s="677"/>
      <c r="BG17" s="677"/>
      <c r="BH17" s="677"/>
      <c r="BI17" s="677"/>
      <c r="BJ17" s="677"/>
      <c r="BK17" s="677"/>
      <c r="BL17" s="677"/>
      <c r="BM17" s="677"/>
      <c r="BN17" s="677"/>
      <c r="BO17" s="677"/>
      <c r="BP17" s="677"/>
      <c r="BQ17" s="677"/>
      <c r="BR17" s="677"/>
      <c r="BS17" s="677"/>
      <c r="BT17" s="677"/>
      <c r="BU17" s="677"/>
      <c r="BV17" s="677"/>
      <c r="BW17" s="677"/>
      <c r="BX17" s="318" t="s">
        <v>233</v>
      </c>
      <c r="BY17" s="318"/>
      <c r="BZ17" s="318"/>
      <c r="CA17" s="318"/>
      <c r="CB17" s="318"/>
      <c r="CC17" s="318"/>
      <c r="CD17" s="318"/>
      <c r="CE17" s="318"/>
      <c r="CF17" s="318" t="s">
        <v>49</v>
      </c>
      <c r="CG17" s="318"/>
      <c r="CH17" s="318"/>
      <c r="CI17" s="318"/>
      <c r="CJ17" s="318"/>
      <c r="CK17" s="318"/>
      <c r="CL17" s="318"/>
      <c r="CM17" s="318"/>
      <c r="CN17" s="318"/>
      <c r="CO17" s="318"/>
      <c r="CP17" s="318"/>
      <c r="CQ17" s="318"/>
      <c r="CR17" s="318"/>
      <c r="CS17" s="21"/>
      <c r="CT17" s="326">
        <f>EG17</f>
        <v>56396.48</v>
      </c>
      <c r="CU17" s="327"/>
      <c r="CV17" s="327"/>
      <c r="CW17" s="327"/>
      <c r="CX17" s="327"/>
      <c r="CY17" s="327"/>
      <c r="CZ17" s="327"/>
      <c r="DA17" s="327"/>
      <c r="DB17" s="327"/>
      <c r="DC17" s="327"/>
      <c r="DD17" s="327"/>
      <c r="DE17" s="327"/>
      <c r="DF17" s="327"/>
      <c r="DG17" s="326"/>
      <c r="DH17" s="327"/>
      <c r="DI17" s="327"/>
      <c r="DJ17" s="327"/>
      <c r="DK17" s="327"/>
      <c r="DL17" s="327"/>
      <c r="DM17" s="327"/>
      <c r="DN17" s="327"/>
      <c r="DO17" s="327"/>
      <c r="DP17" s="327"/>
      <c r="DQ17" s="327"/>
      <c r="DR17" s="327"/>
      <c r="DS17" s="327"/>
      <c r="DT17" s="326"/>
      <c r="DU17" s="327"/>
      <c r="DV17" s="327"/>
      <c r="DW17" s="327"/>
      <c r="DX17" s="327"/>
      <c r="DY17" s="327"/>
      <c r="DZ17" s="327"/>
      <c r="EA17" s="327"/>
      <c r="EB17" s="327"/>
      <c r="EC17" s="327"/>
      <c r="ED17" s="327"/>
      <c r="EE17" s="327"/>
      <c r="EF17" s="327"/>
      <c r="EG17" s="326">
        <v>56396.48</v>
      </c>
      <c r="EH17" s="327"/>
      <c r="EI17" s="327"/>
      <c r="EJ17" s="327"/>
      <c r="EK17" s="327"/>
      <c r="EL17" s="327"/>
      <c r="EM17" s="327"/>
      <c r="EN17" s="327"/>
      <c r="EO17" s="327"/>
      <c r="EP17" s="327"/>
      <c r="EQ17" s="327"/>
      <c r="ER17" s="327"/>
      <c r="ES17" s="328"/>
    </row>
    <row r="18" spans="1:149" ht="12.75" customHeight="1">
      <c r="A18" s="424" t="s">
        <v>503</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18" t="s">
        <v>237</v>
      </c>
      <c r="BY18" s="318"/>
      <c r="BZ18" s="318"/>
      <c r="CA18" s="318"/>
      <c r="CB18" s="318"/>
      <c r="CC18" s="318"/>
      <c r="CD18" s="318"/>
      <c r="CE18" s="318"/>
      <c r="CF18" s="318" t="s">
        <v>49</v>
      </c>
      <c r="CG18" s="318"/>
      <c r="CH18" s="318"/>
      <c r="CI18" s="318"/>
      <c r="CJ18" s="318"/>
      <c r="CK18" s="318"/>
      <c r="CL18" s="318"/>
      <c r="CM18" s="318"/>
      <c r="CN18" s="318"/>
      <c r="CO18" s="318"/>
      <c r="CP18" s="318"/>
      <c r="CQ18" s="318"/>
      <c r="CR18" s="318"/>
      <c r="CS18" s="35"/>
      <c r="CT18" s="326">
        <f>EG18</f>
        <v>0</v>
      </c>
      <c r="CU18" s="331"/>
      <c r="CV18" s="331"/>
      <c r="CW18" s="331"/>
      <c r="CX18" s="331"/>
      <c r="CY18" s="331"/>
      <c r="CZ18" s="331"/>
      <c r="DA18" s="331"/>
      <c r="DB18" s="331"/>
      <c r="DC18" s="331"/>
      <c r="DD18" s="331"/>
      <c r="DE18" s="331"/>
      <c r="DF18" s="331"/>
      <c r="DG18" s="326"/>
      <c r="DH18" s="331"/>
      <c r="DI18" s="331"/>
      <c r="DJ18" s="331"/>
      <c r="DK18" s="331"/>
      <c r="DL18" s="331"/>
      <c r="DM18" s="331"/>
      <c r="DN18" s="331"/>
      <c r="DO18" s="331"/>
      <c r="DP18" s="331"/>
      <c r="DQ18" s="331"/>
      <c r="DR18" s="331"/>
      <c r="DS18" s="331"/>
      <c r="DT18" s="326"/>
      <c r="DU18" s="331"/>
      <c r="DV18" s="331"/>
      <c r="DW18" s="331"/>
      <c r="DX18" s="331"/>
      <c r="DY18" s="331"/>
      <c r="DZ18" s="331"/>
      <c r="EA18" s="331"/>
      <c r="EB18" s="331"/>
      <c r="EC18" s="331"/>
      <c r="ED18" s="331"/>
      <c r="EE18" s="331"/>
      <c r="EF18" s="331"/>
      <c r="EG18" s="313"/>
      <c r="EH18" s="314"/>
      <c r="EI18" s="314"/>
      <c r="EJ18" s="314"/>
      <c r="EK18" s="314"/>
      <c r="EL18" s="314"/>
      <c r="EM18" s="314"/>
      <c r="EN18" s="314"/>
      <c r="EO18" s="314"/>
      <c r="EP18" s="314"/>
      <c r="EQ18" s="314"/>
      <c r="ER18" s="314"/>
      <c r="ES18" s="315"/>
    </row>
    <row r="19" spans="1:149" ht="10.5" customHeight="1" hidden="1">
      <c r="A19" s="424" t="s">
        <v>457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18" t="s">
        <v>255</v>
      </c>
      <c r="BY19" s="318"/>
      <c r="BZ19" s="318"/>
      <c r="CA19" s="318"/>
      <c r="CB19" s="318"/>
      <c r="CC19" s="318"/>
      <c r="CD19" s="318"/>
      <c r="CE19" s="318"/>
      <c r="CF19" s="318"/>
      <c r="CG19" s="318"/>
      <c r="CH19" s="318"/>
      <c r="CI19" s="318"/>
      <c r="CJ19" s="318"/>
      <c r="CK19" s="318"/>
      <c r="CL19" s="318"/>
      <c r="CM19" s="318"/>
      <c r="CN19" s="318"/>
      <c r="CO19" s="318"/>
      <c r="CP19" s="318"/>
      <c r="CQ19" s="318"/>
      <c r="CR19" s="318"/>
      <c r="CS19" s="35"/>
      <c r="CT19" s="326">
        <f>EG19</f>
        <v>0</v>
      </c>
      <c r="CU19" s="331"/>
      <c r="CV19" s="331"/>
      <c r="CW19" s="331"/>
      <c r="CX19" s="331"/>
      <c r="CY19" s="331"/>
      <c r="CZ19" s="331"/>
      <c r="DA19" s="331"/>
      <c r="DB19" s="331"/>
      <c r="DC19" s="331"/>
      <c r="DD19" s="331"/>
      <c r="DE19" s="331"/>
      <c r="DF19" s="331"/>
      <c r="DG19" s="326"/>
      <c r="DH19" s="331"/>
      <c r="DI19" s="331"/>
      <c r="DJ19" s="331"/>
      <c r="DK19" s="331"/>
      <c r="DL19" s="331"/>
      <c r="DM19" s="331"/>
      <c r="DN19" s="331"/>
      <c r="DO19" s="331"/>
      <c r="DP19" s="331"/>
      <c r="DQ19" s="331"/>
      <c r="DR19" s="331"/>
      <c r="DS19" s="331"/>
      <c r="DT19" s="326"/>
      <c r="DU19" s="331"/>
      <c r="DV19" s="331"/>
      <c r="DW19" s="331"/>
      <c r="DX19" s="331"/>
      <c r="DY19" s="331"/>
      <c r="DZ19" s="331"/>
      <c r="EA19" s="331"/>
      <c r="EB19" s="331"/>
      <c r="EC19" s="331"/>
      <c r="ED19" s="331"/>
      <c r="EE19" s="331"/>
      <c r="EF19" s="331"/>
      <c r="EG19" s="313"/>
      <c r="EH19" s="314"/>
      <c r="EI19" s="314"/>
      <c r="EJ19" s="314"/>
      <c r="EK19" s="314"/>
      <c r="EL19" s="314"/>
      <c r="EM19" s="314"/>
      <c r="EN19" s="314"/>
      <c r="EO19" s="314"/>
      <c r="EP19" s="314"/>
      <c r="EQ19" s="314"/>
      <c r="ER19" s="314"/>
      <c r="ES19" s="315"/>
    </row>
    <row r="20" spans="1:149" ht="21.75" customHeight="1">
      <c r="A20" s="316" t="s">
        <v>52</v>
      </c>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8" t="s">
        <v>53</v>
      </c>
      <c r="BY20" s="318"/>
      <c r="BZ20" s="318"/>
      <c r="CA20" s="318"/>
      <c r="CB20" s="318"/>
      <c r="CC20" s="318"/>
      <c r="CD20" s="318"/>
      <c r="CE20" s="318"/>
      <c r="CF20" s="318" t="s">
        <v>54</v>
      </c>
      <c r="CG20" s="318"/>
      <c r="CH20" s="318"/>
      <c r="CI20" s="318"/>
      <c r="CJ20" s="318"/>
      <c r="CK20" s="318"/>
      <c r="CL20" s="318"/>
      <c r="CM20" s="318"/>
      <c r="CN20" s="318"/>
      <c r="CO20" s="318"/>
      <c r="CP20" s="318"/>
      <c r="CQ20" s="318"/>
      <c r="CR20" s="318"/>
      <c r="CS20" s="35"/>
      <c r="CT20" s="326">
        <f>CT21</f>
        <v>0</v>
      </c>
      <c r="CU20" s="331"/>
      <c r="CV20" s="331"/>
      <c r="CW20" s="331"/>
      <c r="CX20" s="331"/>
      <c r="CY20" s="331"/>
      <c r="CZ20" s="331"/>
      <c r="DA20" s="331"/>
      <c r="DB20" s="331"/>
      <c r="DC20" s="331"/>
      <c r="DD20" s="331"/>
      <c r="DE20" s="331"/>
      <c r="DF20" s="331"/>
      <c r="DG20" s="326"/>
      <c r="DH20" s="331"/>
      <c r="DI20" s="331"/>
      <c r="DJ20" s="331"/>
      <c r="DK20" s="331"/>
      <c r="DL20" s="331"/>
      <c r="DM20" s="331"/>
      <c r="DN20" s="331"/>
      <c r="DO20" s="331"/>
      <c r="DP20" s="331"/>
      <c r="DQ20" s="331"/>
      <c r="DR20" s="331"/>
      <c r="DS20" s="331"/>
      <c r="DT20" s="326"/>
      <c r="DU20" s="331"/>
      <c r="DV20" s="331"/>
      <c r="DW20" s="331"/>
      <c r="DX20" s="331"/>
      <c r="DY20" s="331"/>
      <c r="DZ20" s="331"/>
      <c r="EA20" s="331"/>
      <c r="EB20" s="331"/>
      <c r="EC20" s="331"/>
      <c r="ED20" s="331"/>
      <c r="EE20" s="331"/>
      <c r="EF20" s="331"/>
      <c r="EG20" s="313">
        <f>EG21</f>
        <v>0</v>
      </c>
      <c r="EH20" s="314"/>
      <c r="EI20" s="314"/>
      <c r="EJ20" s="314"/>
      <c r="EK20" s="314"/>
      <c r="EL20" s="314"/>
      <c r="EM20" s="314"/>
      <c r="EN20" s="314"/>
      <c r="EO20" s="314"/>
      <c r="EP20" s="314"/>
      <c r="EQ20" s="314"/>
      <c r="ER20" s="314"/>
      <c r="ES20" s="315"/>
    </row>
    <row r="21" spans="1:149" ht="13.5" customHeight="1">
      <c r="A21" s="419" t="s">
        <v>45</v>
      </c>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318" t="s">
        <v>55</v>
      </c>
      <c r="BY21" s="318"/>
      <c r="BZ21" s="318"/>
      <c r="CA21" s="318"/>
      <c r="CB21" s="318"/>
      <c r="CC21" s="318"/>
      <c r="CD21" s="318"/>
      <c r="CE21" s="318"/>
      <c r="CF21" s="318" t="s">
        <v>54</v>
      </c>
      <c r="CG21" s="318"/>
      <c r="CH21" s="318"/>
      <c r="CI21" s="318"/>
      <c r="CJ21" s="318"/>
      <c r="CK21" s="318"/>
      <c r="CL21" s="318"/>
      <c r="CM21" s="318"/>
      <c r="CN21" s="318"/>
      <c r="CO21" s="318"/>
      <c r="CP21" s="318"/>
      <c r="CQ21" s="318"/>
      <c r="CR21" s="318"/>
      <c r="CS21" s="673"/>
      <c r="CT21" s="326">
        <f>EG21</f>
        <v>0</v>
      </c>
      <c r="CU21" s="327"/>
      <c r="CV21" s="327"/>
      <c r="CW21" s="327"/>
      <c r="CX21" s="327"/>
      <c r="CY21" s="327"/>
      <c r="CZ21" s="327"/>
      <c r="DA21" s="327"/>
      <c r="DB21" s="327"/>
      <c r="DC21" s="327"/>
      <c r="DD21" s="327"/>
      <c r="DE21" s="327"/>
      <c r="DF21" s="327"/>
      <c r="DG21" s="326"/>
      <c r="DH21" s="327"/>
      <c r="DI21" s="327"/>
      <c r="DJ21" s="327"/>
      <c r="DK21" s="327"/>
      <c r="DL21" s="327"/>
      <c r="DM21" s="327"/>
      <c r="DN21" s="327"/>
      <c r="DO21" s="327"/>
      <c r="DP21" s="327"/>
      <c r="DQ21" s="327"/>
      <c r="DR21" s="327"/>
      <c r="DS21" s="327"/>
      <c r="DT21" s="326"/>
      <c r="DU21" s="327"/>
      <c r="DV21" s="327"/>
      <c r="DW21" s="327"/>
      <c r="DX21" s="327"/>
      <c r="DY21" s="327"/>
      <c r="DZ21" s="327"/>
      <c r="EA21" s="327"/>
      <c r="EB21" s="327"/>
      <c r="EC21" s="327"/>
      <c r="ED21" s="327"/>
      <c r="EE21" s="327"/>
      <c r="EF21" s="327"/>
      <c r="EG21" s="313"/>
      <c r="EH21" s="622"/>
      <c r="EI21" s="622"/>
      <c r="EJ21" s="622"/>
      <c r="EK21" s="622"/>
      <c r="EL21" s="622"/>
      <c r="EM21" s="622"/>
      <c r="EN21" s="622"/>
      <c r="EO21" s="622"/>
      <c r="EP21" s="622"/>
      <c r="EQ21" s="622"/>
      <c r="ER21" s="622"/>
      <c r="ES21" s="623"/>
    </row>
    <row r="22" spans="1:149" ht="21" customHeight="1">
      <c r="A22" s="439" t="s">
        <v>418</v>
      </c>
      <c r="B22" s="676"/>
      <c r="C22" s="676"/>
      <c r="D22" s="676"/>
      <c r="E22" s="676"/>
      <c r="F22" s="676"/>
      <c r="G22" s="676"/>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c r="AQ22" s="676"/>
      <c r="AR22" s="676"/>
      <c r="AS22" s="676"/>
      <c r="AT22" s="676"/>
      <c r="AU22" s="676"/>
      <c r="AV22" s="676"/>
      <c r="AW22" s="676"/>
      <c r="AX22" s="676"/>
      <c r="AY22" s="676"/>
      <c r="AZ22" s="676"/>
      <c r="BA22" s="676"/>
      <c r="BB22" s="676"/>
      <c r="BC22" s="676"/>
      <c r="BD22" s="676"/>
      <c r="BE22" s="676"/>
      <c r="BF22" s="676"/>
      <c r="BG22" s="676"/>
      <c r="BH22" s="676"/>
      <c r="BI22" s="676"/>
      <c r="BJ22" s="676"/>
      <c r="BK22" s="676"/>
      <c r="BL22" s="676"/>
      <c r="BM22" s="676"/>
      <c r="BN22" s="676"/>
      <c r="BO22" s="676"/>
      <c r="BP22" s="676"/>
      <c r="BQ22" s="676"/>
      <c r="BR22" s="676"/>
      <c r="BS22" s="676"/>
      <c r="BT22" s="676"/>
      <c r="BU22" s="676"/>
      <c r="BV22" s="676"/>
      <c r="BW22" s="676"/>
      <c r="BX22" s="318"/>
      <c r="BY22" s="318"/>
      <c r="BZ22" s="318"/>
      <c r="CA22" s="318"/>
      <c r="CB22" s="318"/>
      <c r="CC22" s="318"/>
      <c r="CD22" s="318"/>
      <c r="CE22" s="318"/>
      <c r="CF22" s="318"/>
      <c r="CG22" s="318"/>
      <c r="CH22" s="318"/>
      <c r="CI22" s="318"/>
      <c r="CJ22" s="318"/>
      <c r="CK22" s="318"/>
      <c r="CL22" s="318"/>
      <c r="CM22" s="318"/>
      <c r="CN22" s="318"/>
      <c r="CO22" s="318"/>
      <c r="CP22" s="318"/>
      <c r="CQ22" s="318"/>
      <c r="CR22" s="318"/>
      <c r="CS22" s="673"/>
      <c r="CT22" s="327"/>
      <c r="CU22" s="327"/>
      <c r="CV22" s="327"/>
      <c r="CW22" s="327"/>
      <c r="CX22" s="327"/>
      <c r="CY22" s="327"/>
      <c r="CZ22" s="327"/>
      <c r="DA22" s="327"/>
      <c r="DB22" s="327"/>
      <c r="DC22" s="327"/>
      <c r="DD22" s="327"/>
      <c r="DE22" s="327"/>
      <c r="DF22" s="327"/>
      <c r="DG22" s="327"/>
      <c r="DH22" s="327"/>
      <c r="DI22" s="327"/>
      <c r="DJ22" s="327"/>
      <c r="DK22" s="327"/>
      <c r="DL22" s="327"/>
      <c r="DM22" s="327"/>
      <c r="DN22" s="327"/>
      <c r="DO22" s="327"/>
      <c r="DP22" s="327"/>
      <c r="DQ22" s="327"/>
      <c r="DR22" s="327"/>
      <c r="DS22" s="327"/>
      <c r="DT22" s="327"/>
      <c r="DU22" s="327"/>
      <c r="DV22" s="327"/>
      <c r="DW22" s="327"/>
      <c r="DX22" s="327"/>
      <c r="DY22" s="327"/>
      <c r="DZ22" s="327"/>
      <c r="EA22" s="327"/>
      <c r="EB22" s="327"/>
      <c r="EC22" s="327"/>
      <c r="ED22" s="327"/>
      <c r="EE22" s="327"/>
      <c r="EF22" s="327"/>
      <c r="EG22" s="622"/>
      <c r="EH22" s="622"/>
      <c r="EI22" s="622"/>
      <c r="EJ22" s="622"/>
      <c r="EK22" s="622"/>
      <c r="EL22" s="622"/>
      <c r="EM22" s="622"/>
      <c r="EN22" s="622"/>
      <c r="EO22" s="622"/>
      <c r="EP22" s="622"/>
      <c r="EQ22" s="622"/>
      <c r="ER22" s="622"/>
      <c r="ES22" s="623"/>
    </row>
    <row r="23" spans="1:149" ht="12.75" customHeight="1">
      <c r="A23" s="316" t="s">
        <v>56</v>
      </c>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8" t="s">
        <v>57</v>
      </c>
      <c r="BY23" s="318"/>
      <c r="BZ23" s="318"/>
      <c r="CA23" s="318"/>
      <c r="CB23" s="318"/>
      <c r="CC23" s="318"/>
      <c r="CD23" s="318"/>
      <c r="CE23" s="318"/>
      <c r="CF23" s="318" t="s">
        <v>58</v>
      </c>
      <c r="CG23" s="318"/>
      <c r="CH23" s="318"/>
      <c r="CI23" s="318"/>
      <c r="CJ23" s="318"/>
      <c r="CK23" s="318"/>
      <c r="CL23" s="318"/>
      <c r="CM23" s="318"/>
      <c r="CN23" s="318"/>
      <c r="CO23" s="318"/>
      <c r="CP23" s="318"/>
      <c r="CQ23" s="318"/>
      <c r="CR23" s="318"/>
      <c r="CS23" s="21"/>
      <c r="CT23" s="326">
        <f>DT23+EG23+DG23</f>
        <v>21384</v>
      </c>
      <c r="CU23" s="327"/>
      <c r="CV23" s="327"/>
      <c r="CW23" s="327"/>
      <c r="CX23" s="327"/>
      <c r="CY23" s="327"/>
      <c r="CZ23" s="327"/>
      <c r="DA23" s="327"/>
      <c r="DB23" s="327"/>
      <c r="DC23" s="327"/>
      <c r="DD23" s="327"/>
      <c r="DE23" s="327"/>
      <c r="DF23" s="327"/>
      <c r="DG23" s="326"/>
      <c r="DH23" s="327"/>
      <c r="DI23" s="327"/>
      <c r="DJ23" s="327"/>
      <c r="DK23" s="327"/>
      <c r="DL23" s="327"/>
      <c r="DM23" s="327"/>
      <c r="DN23" s="327"/>
      <c r="DO23" s="327"/>
      <c r="DP23" s="327"/>
      <c r="DQ23" s="327"/>
      <c r="DR23" s="327"/>
      <c r="DS23" s="327"/>
      <c r="DT23" s="326">
        <f>DT24</f>
        <v>21384</v>
      </c>
      <c r="DU23" s="327"/>
      <c r="DV23" s="327"/>
      <c r="DW23" s="327"/>
      <c r="DX23" s="327"/>
      <c r="DY23" s="327"/>
      <c r="DZ23" s="327"/>
      <c r="EA23" s="327"/>
      <c r="EB23" s="327"/>
      <c r="EC23" s="327"/>
      <c r="ED23" s="327"/>
      <c r="EE23" s="327"/>
      <c r="EF23" s="327"/>
      <c r="EG23" s="313"/>
      <c r="EH23" s="622"/>
      <c r="EI23" s="622"/>
      <c r="EJ23" s="622"/>
      <c r="EK23" s="622"/>
      <c r="EL23" s="622"/>
      <c r="EM23" s="622"/>
      <c r="EN23" s="622"/>
      <c r="EO23" s="622"/>
      <c r="EP23" s="622"/>
      <c r="EQ23" s="622"/>
      <c r="ER23" s="622"/>
      <c r="ES23" s="623"/>
    </row>
    <row r="24" spans="1:149" ht="9.75" customHeight="1">
      <c r="A24" s="424" t="s">
        <v>45</v>
      </c>
      <c r="B24" s="330"/>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579" t="s">
        <v>254</v>
      </c>
      <c r="BY24" s="580"/>
      <c r="BZ24" s="580"/>
      <c r="CA24" s="580"/>
      <c r="CB24" s="580"/>
      <c r="CC24" s="580"/>
      <c r="CD24" s="581"/>
      <c r="CE24" s="240"/>
      <c r="CF24" s="579" t="s">
        <v>58</v>
      </c>
      <c r="CG24" s="580"/>
      <c r="CH24" s="580"/>
      <c r="CI24" s="580"/>
      <c r="CJ24" s="580"/>
      <c r="CK24" s="580"/>
      <c r="CL24" s="580"/>
      <c r="CM24" s="580"/>
      <c r="CN24" s="581"/>
      <c r="CO24" s="240"/>
      <c r="CP24" s="240"/>
      <c r="CQ24" s="240"/>
      <c r="CR24" s="240"/>
      <c r="CS24" s="673"/>
      <c r="CT24" s="326">
        <f>DT24</f>
        <v>21384</v>
      </c>
      <c r="CU24" s="327"/>
      <c r="CV24" s="327"/>
      <c r="CW24" s="327"/>
      <c r="CX24" s="327"/>
      <c r="CY24" s="327"/>
      <c r="CZ24" s="327"/>
      <c r="DA24" s="327"/>
      <c r="DB24" s="327"/>
      <c r="DC24" s="327"/>
      <c r="DD24" s="327"/>
      <c r="DE24" s="327"/>
      <c r="DF24" s="327"/>
      <c r="DG24" s="326"/>
      <c r="DH24" s="327"/>
      <c r="DI24" s="327"/>
      <c r="DJ24" s="327"/>
      <c r="DK24" s="327"/>
      <c r="DL24" s="327"/>
      <c r="DM24" s="327"/>
      <c r="DN24" s="327"/>
      <c r="DO24" s="327"/>
      <c r="DP24" s="327"/>
      <c r="DQ24" s="327"/>
      <c r="DR24" s="327"/>
      <c r="DS24" s="327"/>
      <c r="DT24" s="326">
        <v>21384</v>
      </c>
      <c r="DU24" s="327"/>
      <c r="DV24" s="327"/>
      <c r="DW24" s="327"/>
      <c r="DX24" s="327"/>
      <c r="DY24" s="327"/>
      <c r="DZ24" s="327"/>
      <c r="EA24" s="327"/>
      <c r="EB24" s="327"/>
      <c r="EC24" s="327"/>
      <c r="ED24" s="327"/>
      <c r="EE24" s="327"/>
      <c r="EF24" s="327"/>
      <c r="EG24" s="313"/>
      <c r="EH24" s="622"/>
      <c r="EI24" s="622"/>
      <c r="EJ24" s="622"/>
      <c r="EK24" s="622"/>
      <c r="EL24" s="622"/>
      <c r="EM24" s="622"/>
      <c r="EN24" s="622"/>
      <c r="EO24" s="622"/>
      <c r="EP24" s="622"/>
      <c r="EQ24" s="622"/>
      <c r="ER24" s="622"/>
      <c r="ES24" s="623"/>
    </row>
    <row r="25" spans="1:149" ht="10.5" customHeight="1">
      <c r="A25" s="424" t="s">
        <v>62</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582"/>
      <c r="BY25" s="583"/>
      <c r="BZ25" s="583"/>
      <c r="CA25" s="583"/>
      <c r="CB25" s="583"/>
      <c r="CC25" s="583"/>
      <c r="CD25" s="584"/>
      <c r="CE25" s="240"/>
      <c r="CF25" s="582"/>
      <c r="CG25" s="583"/>
      <c r="CH25" s="583"/>
      <c r="CI25" s="583"/>
      <c r="CJ25" s="583"/>
      <c r="CK25" s="583"/>
      <c r="CL25" s="583"/>
      <c r="CM25" s="583"/>
      <c r="CN25" s="584"/>
      <c r="CO25" s="240"/>
      <c r="CP25" s="240"/>
      <c r="CQ25" s="240"/>
      <c r="CR25" s="240"/>
      <c r="CS25" s="673"/>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622"/>
      <c r="EH25" s="622"/>
      <c r="EI25" s="622"/>
      <c r="EJ25" s="622"/>
      <c r="EK25" s="622"/>
      <c r="EL25" s="622"/>
      <c r="EM25" s="622"/>
      <c r="EN25" s="622"/>
      <c r="EO25" s="622"/>
      <c r="EP25" s="622"/>
      <c r="EQ25" s="622"/>
      <c r="ER25" s="622"/>
      <c r="ES25" s="623"/>
    </row>
    <row r="26" spans="1:149" ht="10.5" customHeight="1">
      <c r="A26" s="316" t="s">
        <v>64</v>
      </c>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8" t="s">
        <v>504</v>
      </c>
      <c r="BY26" s="318"/>
      <c r="BZ26" s="318"/>
      <c r="CA26" s="318"/>
      <c r="CB26" s="318"/>
      <c r="CC26" s="318"/>
      <c r="CD26" s="318"/>
      <c r="CE26" s="318"/>
      <c r="CF26" s="318" t="s">
        <v>58</v>
      </c>
      <c r="CG26" s="318"/>
      <c r="CH26" s="318"/>
      <c r="CI26" s="318"/>
      <c r="CJ26" s="318"/>
      <c r="CK26" s="318"/>
      <c r="CL26" s="318"/>
      <c r="CM26" s="318"/>
      <c r="CN26" s="318"/>
      <c r="CO26" s="318"/>
      <c r="CP26" s="318"/>
      <c r="CQ26" s="318"/>
      <c r="CR26" s="318"/>
      <c r="CS26" s="35"/>
      <c r="CT26" s="326"/>
      <c r="CU26" s="331"/>
      <c r="CV26" s="331"/>
      <c r="CW26" s="331"/>
      <c r="CX26" s="331"/>
      <c r="CY26" s="331"/>
      <c r="CZ26" s="331"/>
      <c r="DA26" s="331"/>
      <c r="DB26" s="331"/>
      <c r="DC26" s="331"/>
      <c r="DD26" s="331"/>
      <c r="DE26" s="331"/>
      <c r="DF26" s="331"/>
      <c r="DG26" s="326"/>
      <c r="DH26" s="331"/>
      <c r="DI26" s="331"/>
      <c r="DJ26" s="331"/>
      <c r="DK26" s="331"/>
      <c r="DL26" s="331"/>
      <c r="DM26" s="331"/>
      <c r="DN26" s="331"/>
      <c r="DO26" s="331"/>
      <c r="DP26" s="331"/>
      <c r="DQ26" s="331"/>
      <c r="DR26" s="331"/>
      <c r="DS26" s="331"/>
      <c r="DT26" s="326"/>
      <c r="DU26" s="331"/>
      <c r="DV26" s="331"/>
      <c r="DW26" s="331"/>
      <c r="DX26" s="331"/>
      <c r="DY26" s="331"/>
      <c r="DZ26" s="331"/>
      <c r="EA26" s="331"/>
      <c r="EB26" s="331"/>
      <c r="EC26" s="331"/>
      <c r="ED26" s="331"/>
      <c r="EE26" s="331"/>
      <c r="EF26" s="331"/>
      <c r="EG26" s="313"/>
      <c r="EH26" s="314"/>
      <c r="EI26" s="314"/>
      <c r="EJ26" s="314"/>
      <c r="EK26" s="314"/>
      <c r="EL26" s="314"/>
      <c r="EM26" s="314"/>
      <c r="EN26" s="314"/>
      <c r="EO26" s="314"/>
      <c r="EP26" s="314"/>
      <c r="EQ26" s="314"/>
      <c r="ER26" s="314"/>
      <c r="ES26" s="315"/>
    </row>
    <row r="27" spans="1:149" ht="10.5" customHeight="1">
      <c r="A27" s="316" t="s">
        <v>59</v>
      </c>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8" t="s">
        <v>60</v>
      </c>
      <c r="BY27" s="318"/>
      <c r="BZ27" s="318"/>
      <c r="CA27" s="318"/>
      <c r="CB27" s="318"/>
      <c r="CC27" s="318"/>
      <c r="CD27" s="318"/>
      <c r="CE27" s="318"/>
      <c r="CF27" s="318" t="s">
        <v>61</v>
      </c>
      <c r="CG27" s="318"/>
      <c r="CH27" s="318"/>
      <c r="CI27" s="318"/>
      <c r="CJ27" s="318"/>
      <c r="CK27" s="318"/>
      <c r="CL27" s="318"/>
      <c r="CM27" s="318"/>
      <c r="CN27" s="318"/>
      <c r="CO27" s="318"/>
      <c r="CP27" s="318"/>
      <c r="CQ27" s="318"/>
      <c r="CR27" s="318"/>
      <c r="CS27" s="21"/>
      <c r="CT27" s="326"/>
      <c r="CU27" s="327"/>
      <c r="CV27" s="327"/>
      <c r="CW27" s="327"/>
      <c r="CX27" s="327"/>
      <c r="CY27" s="327"/>
      <c r="CZ27" s="327"/>
      <c r="DA27" s="327"/>
      <c r="DB27" s="327"/>
      <c r="DC27" s="327"/>
      <c r="DD27" s="327"/>
      <c r="DE27" s="327"/>
      <c r="DF27" s="327"/>
      <c r="DG27" s="326"/>
      <c r="DH27" s="327"/>
      <c r="DI27" s="327"/>
      <c r="DJ27" s="327"/>
      <c r="DK27" s="327"/>
      <c r="DL27" s="327"/>
      <c r="DM27" s="327"/>
      <c r="DN27" s="327"/>
      <c r="DO27" s="327"/>
      <c r="DP27" s="327"/>
      <c r="DQ27" s="327"/>
      <c r="DR27" s="327"/>
      <c r="DS27" s="327"/>
      <c r="DT27" s="326"/>
      <c r="DU27" s="327"/>
      <c r="DV27" s="327"/>
      <c r="DW27" s="327"/>
      <c r="DX27" s="327"/>
      <c r="DY27" s="327"/>
      <c r="DZ27" s="327"/>
      <c r="EA27" s="327"/>
      <c r="EB27" s="327"/>
      <c r="EC27" s="327"/>
      <c r="ED27" s="327"/>
      <c r="EE27" s="327"/>
      <c r="EF27" s="327"/>
      <c r="EG27" s="313"/>
      <c r="EH27" s="622"/>
      <c r="EI27" s="622"/>
      <c r="EJ27" s="622"/>
      <c r="EK27" s="622"/>
      <c r="EL27" s="622"/>
      <c r="EM27" s="622"/>
      <c r="EN27" s="622"/>
      <c r="EO27" s="622"/>
      <c r="EP27" s="622"/>
      <c r="EQ27" s="622"/>
      <c r="ER27" s="622"/>
      <c r="ES27" s="623"/>
    </row>
    <row r="28" spans="1:149" ht="10.5" customHeight="1">
      <c r="A28" s="424" t="s">
        <v>45</v>
      </c>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18" t="s">
        <v>63</v>
      </c>
      <c r="BY28" s="318"/>
      <c r="BZ28" s="318"/>
      <c r="CA28" s="318"/>
      <c r="CB28" s="318"/>
      <c r="CC28" s="318"/>
      <c r="CD28" s="318"/>
      <c r="CE28" s="318"/>
      <c r="CF28" s="318"/>
      <c r="CG28" s="318"/>
      <c r="CH28" s="318"/>
      <c r="CI28" s="318"/>
      <c r="CJ28" s="318"/>
      <c r="CK28" s="318"/>
      <c r="CL28" s="318"/>
      <c r="CM28" s="318"/>
      <c r="CN28" s="318"/>
      <c r="CO28" s="318"/>
      <c r="CP28" s="318"/>
      <c r="CQ28" s="318"/>
      <c r="CR28" s="318"/>
      <c r="CS28" s="673"/>
      <c r="CT28" s="326"/>
      <c r="CU28" s="327"/>
      <c r="CV28" s="327"/>
      <c r="CW28" s="327"/>
      <c r="CX28" s="327"/>
      <c r="CY28" s="327"/>
      <c r="CZ28" s="327"/>
      <c r="DA28" s="327"/>
      <c r="DB28" s="327"/>
      <c r="DC28" s="327"/>
      <c r="DD28" s="327"/>
      <c r="DE28" s="327"/>
      <c r="DF28" s="327"/>
      <c r="DG28" s="326"/>
      <c r="DH28" s="327"/>
      <c r="DI28" s="327"/>
      <c r="DJ28" s="327"/>
      <c r="DK28" s="327"/>
      <c r="DL28" s="327"/>
      <c r="DM28" s="327"/>
      <c r="DN28" s="327"/>
      <c r="DO28" s="327"/>
      <c r="DP28" s="327"/>
      <c r="DQ28" s="327"/>
      <c r="DR28" s="327"/>
      <c r="DS28" s="327"/>
      <c r="DT28" s="326"/>
      <c r="DU28" s="327"/>
      <c r="DV28" s="327"/>
      <c r="DW28" s="327"/>
      <c r="DX28" s="327"/>
      <c r="DY28" s="327"/>
      <c r="DZ28" s="327"/>
      <c r="EA28" s="327"/>
      <c r="EB28" s="327"/>
      <c r="EC28" s="327"/>
      <c r="ED28" s="327"/>
      <c r="EE28" s="327"/>
      <c r="EF28" s="327"/>
      <c r="EG28" s="313"/>
      <c r="EH28" s="622"/>
      <c r="EI28" s="622"/>
      <c r="EJ28" s="622"/>
      <c r="EK28" s="622"/>
      <c r="EL28" s="622"/>
      <c r="EM28" s="622"/>
      <c r="EN28" s="622"/>
      <c r="EO28" s="622"/>
      <c r="EP28" s="622"/>
      <c r="EQ28" s="622"/>
      <c r="ER28" s="622"/>
      <c r="ES28" s="623"/>
    </row>
    <row r="29" spans="1:149" ht="8.25" customHeight="1">
      <c r="A29" s="674"/>
      <c r="B29" s="538"/>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8"/>
      <c r="AY29" s="538"/>
      <c r="AZ29" s="538"/>
      <c r="BA29" s="538"/>
      <c r="BB29" s="538"/>
      <c r="BC29" s="538"/>
      <c r="BD29" s="538"/>
      <c r="BE29" s="538"/>
      <c r="BF29" s="538"/>
      <c r="BG29" s="538"/>
      <c r="BH29" s="538"/>
      <c r="BI29" s="538"/>
      <c r="BJ29" s="538"/>
      <c r="BK29" s="538"/>
      <c r="BL29" s="538"/>
      <c r="BM29" s="538"/>
      <c r="BN29" s="538"/>
      <c r="BO29" s="538"/>
      <c r="BP29" s="538"/>
      <c r="BQ29" s="538"/>
      <c r="BR29" s="538"/>
      <c r="BS29" s="538"/>
      <c r="BT29" s="538"/>
      <c r="BU29" s="538"/>
      <c r="BV29" s="538"/>
      <c r="BW29" s="675"/>
      <c r="BX29" s="318"/>
      <c r="BY29" s="318"/>
      <c r="BZ29" s="318"/>
      <c r="CA29" s="318"/>
      <c r="CB29" s="318"/>
      <c r="CC29" s="318"/>
      <c r="CD29" s="318"/>
      <c r="CE29" s="318"/>
      <c r="CF29" s="318"/>
      <c r="CG29" s="318"/>
      <c r="CH29" s="318"/>
      <c r="CI29" s="318"/>
      <c r="CJ29" s="318"/>
      <c r="CK29" s="318"/>
      <c r="CL29" s="318"/>
      <c r="CM29" s="318"/>
      <c r="CN29" s="318"/>
      <c r="CO29" s="318"/>
      <c r="CP29" s="318"/>
      <c r="CQ29" s="318"/>
      <c r="CR29" s="318"/>
      <c r="CS29" s="673"/>
      <c r="CT29" s="327"/>
      <c r="CU29" s="327"/>
      <c r="CV29" s="327"/>
      <c r="CW29" s="327"/>
      <c r="CX29" s="327"/>
      <c r="CY29" s="327"/>
      <c r="CZ29" s="327"/>
      <c r="DA29" s="327"/>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27"/>
      <c r="EC29" s="327"/>
      <c r="ED29" s="327"/>
      <c r="EE29" s="327"/>
      <c r="EF29" s="327"/>
      <c r="EG29" s="622"/>
      <c r="EH29" s="622"/>
      <c r="EI29" s="622"/>
      <c r="EJ29" s="622"/>
      <c r="EK29" s="622"/>
      <c r="EL29" s="622"/>
      <c r="EM29" s="622"/>
      <c r="EN29" s="622"/>
      <c r="EO29" s="622"/>
      <c r="EP29" s="622"/>
      <c r="EQ29" s="622"/>
      <c r="ER29" s="622"/>
      <c r="ES29" s="623"/>
    </row>
    <row r="30" spans="1:149" ht="12.75" customHeight="1">
      <c r="A30" s="316" t="s">
        <v>65</v>
      </c>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8" t="s">
        <v>66</v>
      </c>
      <c r="BY30" s="318"/>
      <c r="BZ30" s="318"/>
      <c r="CA30" s="318"/>
      <c r="CB30" s="318"/>
      <c r="CC30" s="318"/>
      <c r="CD30" s="318"/>
      <c r="CE30" s="318"/>
      <c r="CF30" s="318"/>
      <c r="CG30" s="318"/>
      <c r="CH30" s="318"/>
      <c r="CI30" s="318"/>
      <c r="CJ30" s="318"/>
      <c r="CK30" s="318"/>
      <c r="CL30" s="318"/>
      <c r="CM30" s="318"/>
      <c r="CN30" s="318"/>
      <c r="CO30" s="318"/>
      <c r="CP30" s="318"/>
      <c r="CQ30" s="318"/>
      <c r="CR30" s="318"/>
      <c r="CS30" s="21"/>
      <c r="CT30" s="326">
        <f>CT33</f>
        <v>0</v>
      </c>
      <c r="CU30" s="327"/>
      <c r="CV30" s="327"/>
      <c r="CW30" s="327"/>
      <c r="CX30" s="327"/>
      <c r="CY30" s="327"/>
      <c r="CZ30" s="327"/>
      <c r="DA30" s="327"/>
      <c r="DB30" s="327"/>
      <c r="DC30" s="327"/>
      <c r="DD30" s="327"/>
      <c r="DE30" s="327"/>
      <c r="DF30" s="327"/>
      <c r="DG30" s="326">
        <f>DG33</f>
        <v>0</v>
      </c>
      <c r="DH30" s="327"/>
      <c r="DI30" s="327"/>
      <c r="DJ30" s="327"/>
      <c r="DK30" s="327"/>
      <c r="DL30" s="327"/>
      <c r="DM30" s="327"/>
      <c r="DN30" s="327"/>
      <c r="DO30" s="327"/>
      <c r="DP30" s="327"/>
      <c r="DQ30" s="327"/>
      <c r="DR30" s="327"/>
      <c r="DS30" s="327"/>
      <c r="DT30" s="326">
        <f>DT33</f>
        <v>0</v>
      </c>
      <c r="DU30" s="327"/>
      <c r="DV30" s="327"/>
      <c r="DW30" s="327"/>
      <c r="DX30" s="327"/>
      <c r="DY30" s="327"/>
      <c r="DZ30" s="327"/>
      <c r="EA30" s="327"/>
      <c r="EB30" s="327"/>
      <c r="EC30" s="327"/>
      <c r="ED30" s="327"/>
      <c r="EE30" s="327"/>
      <c r="EF30" s="327"/>
      <c r="EG30" s="326">
        <f>EG33</f>
        <v>0</v>
      </c>
      <c r="EH30" s="327"/>
      <c r="EI30" s="327"/>
      <c r="EJ30" s="327"/>
      <c r="EK30" s="327"/>
      <c r="EL30" s="327"/>
      <c r="EM30" s="327"/>
      <c r="EN30" s="327"/>
      <c r="EO30" s="327"/>
      <c r="EP30" s="327"/>
      <c r="EQ30" s="327"/>
      <c r="ER30" s="327"/>
      <c r="ES30" s="327"/>
    </row>
    <row r="31" spans="1:149" ht="11.25" customHeight="1">
      <c r="A31" s="424" t="s">
        <v>45</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18" t="s">
        <v>525</v>
      </c>
      <c r="BY31" s="318"/>
      <c r="BZ31" s="318"/>
      <c r="CA31" s="318"/>
      <c r="CB31" s="318"/>
      <c r="CC31" s="318"/>
      <c r="CD31" s="318"/>
      <c r="CE31" s="318"/>
      <c r="CF31" s="318"/>
      <c r="CG31" s="318"/>
      <c r="CH31" s="318"/>
      <c r="CI31" s="318"/>
      <c r="CJ31" s="318"/>
      <c r="CK31" s="318"/>
      <c r="CL31" s="318"/>
      <c r="CM31" s="318"/>
      <c r="CN31" s="318"/>
      <c r="CO31" s="318"/>
      <c r="CP31" s="318"/>
      <c r="CQ31" s="318"/>
      <c r="CR31" s="318"/>
      <c r="CS31" s="673"/>
      <c r="CT31" s="326"/>
      <c r="CU31" s="327"/>
      <c r="CV31" s="327"/>
      <c r="CW31" s="327"/>
      <c r="CX31" s="327"/>
      <c r="CY31" s="327"/>
      <c r="CZ31" s="327"/>
      <c r="DA31" s="327"/>
      <c r="DB31" s="327"/>
      <c r="DC31" s="327"/>
      <c r="DD31" s="327"/>
      <c r="DE31" s="327"/>
      <c r="DF31" s="327"/>
      <c r="DG31" s="326"/>
      <c r="DH31" s="327"/>
      <c r="DI31" s="327"/>
      <c r="DJ31" s="327"/>
      <c r="DK31" s="327"/>
      <c r="DL31" s="327"/>
      <c r="DM31" s="327"/>
      <c r="DN31" s="327"/>
      <c r="DO31" s="327"/>
      <c r="DP31" s="327"/>
      <c r="DQ31" s="327"/>
      <c r="DR31" s="327"/>
      <c r="DS31" s="327"/>
      <c r="DT31" s="326"/>
      <c r="DU31" s="327"/>
      <c r="DV31" s="327"/>
      <c r="DW31" s="327"/>
      <c r="DX31" s="327"/>
      <c r="DY31" s="327"/>
      <c r="DZ31" s="327"/>
      <c r="EA31" s="327"/>
      <c r="EB31" s="327"/>
      <c r="EC31" s="327"/>
      <c r="ED31" s="327"/>
      <c r="EE31" s="327"/>
      <c r="EF31" s="327"/>
      <c r="EG31" s="313"/>
      <c r="EH31" s="622"/>
      <c r="EI31" s="622"/>
      <c r="EJ31" s="622"/>
      <c r="EK31" s="622"/>
      <c r="EL31" s="622"/>
      <c r="EM31" s="622"/>
      <c r="EN31" s="622"/>
      <c r="EO31" s="622"/>
      <c r="EP31" s="622"/>
      <c r="EQ31" s="622"/>
      <c r="ER31" s="622"/>
      <c r="ES31" s="623"/>
    </row>
    <row r="32" spans="1:149" ht="8.25" customHeight="1">
      <c r="A32" s="424"/>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c r="BW32" s="330"/>
      <c r="BX32" s="318"/>
      <c r="BY32" s="318"/>
      <c r="BZ32" s="318"/>
      <c r="CA32" s="318"/>
      <c r="CB32" s="318"/>
      <c r="CC32" s="318"/>
      <c r="CD32" s="318"/>
      <c r="CE32" s="318"/>
      <c r="CF32" s="318"/>
      <c r="CG32" s="318"/>
      <c r="CH32" s="318"/>
      <c r="CI32" s="318"/>
      <c r="CJ32" s="318"/>
      <c r="CK32" s="318"/>
      <c r="CL32" s="318"/>
      <c r="CM32" s="318"/>
      <c r="CN32" s="318"/>
      <c r="CO32" s="318"/>
      <c r="CP32" s="318"/>
      <c r="CQ32" s="318"/>
      <c r="CR32" s="318"/>
      <c r="CS32" s="673"/>
      <c r="CT32" s="327"/>
      <c r="CU32" s="327"/>
      <c r="CV32" s="327"/>
      <c r="CW32" s="327"/>
      <c r="CX32" s="327"/>
      <c r="CY32" s="327"/>
      <c r="CZ32" s="327"/>
      <c r="DA32" s="327"/>
      <c r="DB32" s="327"/>
      <c r="DC32" s="327"/>
      <c r="DD32" s="327"/>
      <c r="DE32" s="327"/>
      <c r="DF32" s="327"/>
      <c r="DG32" s="327"/>
      <c r="DH32" s="327"/>
      <c r="DI32" s="327"/>
      <c r="DJ32" s="327"/>
      <c r="DK32" s="327"/>
      <c r="DL32" s="327"/>
      <c r="DM32" s="327"/>
      <c r="DN32" s="327"/>
      <c r="DO32" s="327"/>
      <c r="DP32" s="327"/>
      <c r="DQ32" s="327"/>
      <c r="DR32" s="327"/>
      <c r="DS32" s="327"/>
      <c r="DT32" s="327"/>
      <c r="DU32" s="327"/>
      <c r="DV32" s="327"/>
      <c r="DW32" s="327"/>
      <c r="DX32" s="327"/>
      <c r="DY32" s="327"/>
      <c r="DZ32" s="327"/>
      <c r="EA32" s="327"/>
      <c r="EB32" s="327"/>
      <c r="EC32" s="327"/>
      <c r="ED32" s="327"/>
      <c r="EE32" s="327"/>
      <c r="EF32" s="327"/>
      <c r="EG32" s="622"/>
      <c r="EH32" s="622"/>
      <c r="EI32" s="622"/>
      <c r="EJ32" s="622"/>
      <c r="EK32" s="622"/>
      <c r="EL32" s="622"/>
      <c r="EM32" s="622"/>
      <c r="EN32" s="622"/>
      <c r="EO32" s="622"/>
      <c r="EP32" s="622"/>
      <c r="EQ32" s="622"/>
      <c r="ER32" s="622"/>
      <c r="ES32" s="623"/>
    </row>
    <row r="33" spans="1:149" ht="11.25" customHeight="1">
      <c r="A33" s="316" t="s">
        <v>67</v>
      </c>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8" t="s">
        <v>68</v>
      </c>
      <c r="BY33" s="318"/>
      <c r="BZ33" s="318"/>
      <c r="CA33" s="318"/>
      <c r="CB33" s="318"/>
      <c r="CC33" s="318"/>
      <c r="CD33" s="318"/>
      <c r="CE33" s="318"/>
      <c r="CF33" s="318" t="s">
        <v>38</v>
      </c>
      <c r="CG33" s="318"/>
      <c r="CH33" s="318"/>
      <c r="CI33" s="318"/>
      <c r="CJ33" s="318"/>
      <c r="CK33" s="318"/>
      <c r="CL33" s="318"/>
      <c r="CM33" s="318"/>
      <c r="CN33" s="318"/>
      <c r="CO33" s="318"/>
      <c r="CP33" s="318"/>
      <c r="CQ33" s="318"/>
      <c r="CR33" s="318"/>
      <c r="CS33" s="21"/>
      <c r="CT33" s="326">
        <f>CT34</f>
        <v>0</v>
      </c>
      <c r="CU33" s="327"/>
      <c r="CV33" s="327"/>
      <c r="CW33" s="327"/>
      <c r="CX33" s="327"/>
      <c r="CY33" s="327"/>
      <c r="CZ33" s="327"/>
      <c r="DA33" s="327"/>
      <c r="DB33" s="327"/>
      <c r="DC33" s="327"/>
      <c r="DD33" s="327"/>
      <c r="DE33" s="327"/>
      <c r="DF33" s="327"/>
      <c r="DG33" s="326"/>
      <c r="DH33" s="327"/>
      <c r="DI33" s="327"/>
      <c r="DJ33" s="327"/>
      <c r="DK33" s="327"/>
      <c r="DL33" s="327"/>
      <c r="DM33" s="327"/>
      <c r="DN33" s="327"/>
      <c r="DO33" s="327"/>
      <c r="DP33" s="327"/>
      <c r="DQ33" s="327"/>
      <c r="DR33" s="327"/>
      <c r="DS33" s="327"/>
      <c r="DT33" s="326">
        <f>DT34</f>
        <v>0</v>
      </c>
      <c r="DU33" s="327"/>
      <c r="DV33" s="327"/>
      <c r="DW33" s="327"/>
      <c r="DX33" s="327"/>
      <c r="DY33" s="327"/>
      <c r="DZ33" s="327"/>
      <c r="EA33" s="327"/>
      <c r="EB33" s="327"/>
      <c r="EC33" s="327"/>
      <c r="ED33" s="327"/>
      <c r="EE33" s="327"/>
      <c r="EF33" s="327"/>
      <c r="EG33" s="326">
        <f>EG34+EG35</f>
        <v>0</v>
      </c>
      <c r="EH33" s="327"/>
      <c r="EI33" s="327"/>
      <c r="EJ33" s="327"/>
      <c r="EK33" s="327"/>
      <c r="EL33" s="327"/>
      <c r="EM33" s="327"/>
      <c r="EN33" s="327"/>
      <c r="EO33" s="327"/>
      <c r="EP33" s="327"/>
      <c r="EQ33" s="327"/>
      <c r="ER33" s="327"/>
      <c r="ES33" s="328"/>
    </row>
    <row r="34" spans="1:149" ht="33.75" customHeight="1">
      <c r="A34" s="671" t="s">
        <v>69</v>
      </c>
      <c r="B34" s="672"/>
      <c r="C34" s="672"/>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c r="AD34" s="672"/>
      <c r="AE34" s="672"/>
      <c r="AF34" s="672"/>
      <c r="AG34" s="672"/>
      <c r="AH34" s="672"/>
      <c r="AI34" s="672"/>
      <c r="AJ34" s="672"/>
      <c r="AK34" s="672"/>
      <c r="AL34" s="672"/>
      <c r="AM34" s="672"/>
      <c r="AN34" s="672"/>
      <c r="AO34" s="672"/>
      <c r="AP34" s="672"/>
      <c r="AQ34" s="672"/>
      <c r="AR34" s="672"/>
      <c r="AS34" s="672"/>
      <c r="AT34" s="672"/>
      <c r="AU34" s="672"/>
      <c r="AV34" s="672"/>
      <c r="AW34" s="672"/>
      <c r="AX34" s="672"/>
      <c r="AY34" s="672"/>
      <c r="AZ34" s="672"/>
      <c r="BA34" s="672"/>
      <c r="BB34" s="672"/>
      <c r="BC34" s="672"/>
      <c r="BD34" s="672"/>
      <c r="BE34" s="672"/>
      <c r="BF34" s="672"/>
      <c r="BG34" s="672"/>
      <c r="BH34" s="672"/>
      <c r="BI34" s="672"/>
      <c r="BJ34" s="672"/>
      <c r="BK34" s="672"/>
      <c r="BL34" s="672"/>
      <c r="BM34" s="672"/>
      <c r="BN34" s="672"/>
      <c r="BO34" s="672"/>
      <c r="BP34" s="672"/>
      <c r="BQ34" s="672"/>
      <c r="BR34" s="672"/>
      <c r="BS34" s="672"/>
      <c r="BT34" s="672"/>
      <c r="BU34" s="672"/>
      <c r="BV34" s="672"/>
      <c r="BW34" s="672"/>
      <c r="BX34" s="321" t="s">
        <v>70</v>
      </c>
      <c r="BY34" s="321"/>
      <c r="BZ34" s="321"/>
      <c r="CA34" s="321"/>
      <c r="CB34" s="321"/>
      <c r="CC34" s="321"/>
      <c r="CD34" s="321"/>
      <c r="CE34" s="321"/>
      <c r="CF34" s="321" t="s">
        <v>71</v>
      </c>
      <c r="CG34" s="321"/>
      <c r="CH34" s="321"/>
      <c r="CI34" s="321"/>
      <c r="CJ34" s="321"/>
      <c r="CK34" s="321"/>
      <c r="CL34" s="321"/>
      <c r="CM34" s="321"/>
      <c r="CN34" s="321"/>
      <c r="CO34" s="321"/>
      <c r="CP34" s="321"/>
      <c r="CQ34" s="321"/>
      <c r="CR34" s="321"/>
      <c r="CS34" s="33"/>
      <c r="CT34" s="322">
        <f>DG34+EG34+DT34</f>
        <v>0</v>
      </c>
      <c r="CU34" s="323"/>
      <c r="CV34" s="323"/>
      <c r="CW34" s="323"/>
      <c r="CX34" s="323"/>
      <c r="CY34" s="323"/>
      <c r="CZ34" s="323"/>
      <c r="DA34" s="323"/>
      <c r="DB34" s="323"/>
      <c r="DC34" s="323"/>
      <c r="DD34" s="323"/>
      <c r="DE34" s="323"/>
      <c r="DF34" s="323"/>
      <c r="DG34" s="322"/>
      <c r="DH34" s="323"/>
      <c r="DI34" s="323"/>
      <c r="DJ34" s="323"/>
      <c r="DK34" s="323"/>
      <c r="DL34" s="323"/>
      <c r="DM34" s="323"/>
      <c r="DN34" s="323"/>
      <c r="DO34" s="323"/>
      <c r="DP34" s="323"/>
      <c r="DQ34" s="323"/>
      <c r="DR34" s="323"/>
      <c r="DS34" s="323"/>
      <c r="DT34" s="322"/>
      <c r="DU34" s="323"/>
      <c r="DV34" s="323"/>
      <c r="DW34" s="323"/>
      <c r="DX34" s="323"/>
      <c r="DY34" s="323"/>
      <c r="DZ34" s="323"/>
      <c r="EA34" s="323"/>
      <c r="EB34" s="323"/>
      <c r="EC34" s="323"/>
      <c r="ED34" s="323"/>
      <c r="EE34" s="323"/>
      <c r="EF34" s="323"/>
      <c r="EG34" s="665"/>
      <c r="EH34" s="665"/>
      <c r="EI34" s="665"/>
      <c r="EJ34" s="665"/>
      <c r="EK34" s="665"/>
      <c r="EL34" s="665"/>
      <c r="EM34" s="665"/>
      <c r="EN34" s="665"/>
      <c r="EO34" s="665"/>
      <c r="EP34" s="665"/>
      <c r="EQ34" s="665"/>
      <c r="ER34" s="665"/>
      <c r="ES34" s="666"/>
    </row>
    <row r="35" spans="1:149" s="305" customFormat="1" ht="12.75" customHeight="1" thickBot="1">
      <c r="A35" s="667" t="s">
        <v>496</v>
      </c>
      <c r="B35" s="668"/>
      <c r="C35" s="668"/>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8"/>
      <c r="AQ35" s="668"/>
      <c r="AR35" s="668"/>
      <c r="AS35" s="668"/>
      <c r="AT35" s="668"/>
      <c r="AU35" s="668"/>
      <c r="AV35" s="668"/>
      <c r="AW35" s="668"/>
      <c r="AX35" s="668"/>
      <c r="AY35" s="668"/>
      <c r="AZ35" s="668"/>
      <c r="BA35" s="668"/>
      <c r="BB35" s="668"/>
      <c r="BC35" s="668"/>
      <c r="BD35" s="668"/>
      <c r="BE35" s="668"/>
      <c r="BF35" s="668"/>
      <c r="BG35" s="668"/>
      <c r="BH35" s="668"/>
      <c r="BI35" s="668"/>
      <c r="BJ35" s="668"/>
      <c r="BK35" s="668"/>
      <c r="BL35" s="668"/>
      <c r="BM35" s="668"/>
      <c r="BN35" s="668"/>
      <c r="BO35" s="668"/>
      <c r="BP35" s="668"/>
      <c r="BQ35" s="668"/>
      <c r="BR35" s="668"/>
      <c r="BS35" s="668"/>
      <c r="BT35" s="668"/>
      <c r="BU35" s="668"/>
      <c r="BV35" s="668"/>
      <c r="BW35" s="668"/>
      <c r="BX35" s="669" t="s">
        <v>497</v>
      </c>
      <c r="BY35" s="669"/>
      <c r="BZ35" s="669"/>
      <c r="CA35" s="669"/>
      <c r="CB35" s="669"/>
      <c r="CC35" s="669"/>
      <c r="CD35" s="669"/>
      <c r="CE35" s="669"/>
      <c r="CF35" s="669" t="s">
        <v>71</v>
      </c>
      <c r="CG35" s="669"/>
      <c r="CH35" s="669"/>
      <c r="CI35" s="669"/>
      <c r="CJ35" s="669"/>
      <c r="CK35" s="669"/>
      <c r="CL35" s="669"/>
      <c r="CM35" s="669"/>
      <c r="CN35" s="669"/>
      <c r="CO35" s="669"/>
      <c r="CP35" s="669"/>
      <c r="CQ35" s="669"/>
      <c r="CR35" s="669"/>
      <c r="CS35" s="304"/>
      <c r="CT35" s="404">
        <f>DG35+DT35+EG35</f>
        <v>0</v>
      </c>
      <c r="CU35" s="405"/>
      <c r="CV35" s="405"/>
      <c r="CW35" s="405"/>
      <c r="CX35" s="405"/>
      <c r="CY35" s="405"/>
      <c r="CZ35" s="405"/>
      <c r="DA35" s="405"/>
      <c r="DB35" s="405"/>
      <c r="DC35" s="405"/>
      <c r="DD35" s="405"/>
      <c r="DE35" s="405"/>
      <c r="DF35" s="405"/>
      <c r="DG35" s="404"/>
      <c r="DH35" s="405"/>
      <c r="DI35" s="405"/>
      <c r="DJ35" s="405"/>
      <c r="DK35" s="405"/>
      <c r="DL35" s="405"/>
      <c r="DM35" s="405"/>
      <c r="DN35" s="405"/>
      <c r="DO35" s="405"/>
      <c r="DP35" s="405"/>
      <c r="DQ35" s="405"/>
      <c r="DR35" s="405"/>
      <c r="DS35" s="405"/>
      <c r="DT35" s="404"/>
      <c r="DU35" s="405"/>
      <c r="DV35" s="405"/>
      <c r="DW35" s="405"/>
      <c r="DX35" s="405"/>
      <c r="DY35" s="405"/>
      <c r="DZ35" s="405"/>
      <c r="EA35" s="405"/>
      <c r="EB35" s="405"/>
      <c r="EC35" s="405"/>
      <c r="ED35" s="405"/>
      <c r="EE35" s="405"/>
      <c r="EF35" s="405"/>
      <c r="EG35" s="670"/>
      <c r="EH35" s="670"/>
      <c r="EI35" s="670"/>
      <c r="EJ35" s="670"/>
      <c r="EK35" s="670"/>
      <c r="EL35" s="670"/>
      <c r="EM35" s="670"/>
      <c r="EN35" s="670"/>
      <c r="EO35" s="670"/>
      <c r="EP35" s="670"/>
      <c r="EQ35" s="670"/>
      <c r="ER35" s="670"/>
      <c r="ES35" s="670"/>
    </row>
    <row r="36" spans="1:149" ht="16.5" customHeight="1">
      <c r="A36" s="662" t="s">
        <v>72</v>
      </c>
      <c r="B36" s="663"/>
      <c r="C36" s="663"/>
      <c r="D36" s="663"/>
      <c r="E36" s="663"/>
      <c r="F36" s="66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63"/>
      <c r="AY36" s="663"/>
      <c r="AZ36" s="663"/>
      <c r="BA36" s="663"/>
      <c r="BB36" s="663"/>
      <c r="BC36" s="663"/>
      <c r="BD36" s="663"/>
      <c r="BE36" s="663"/>
      <c r="BF36" s="663"/>
      <c r="BG36" s="663"/>
      <c r="BH36" s="663"/>
      <c r="BI36" s="663"/>
      <c r="BJ36" s="663"/>
      <c r="BK36" s="663"/>
      <c r="BL36" s="663"/>
      <c r="BM36" s="663"/>
      <c r="BN36" s="663"/>
      <c r="BO36" s="663"/>
      <c r="BP36" s="663"/>
      <c r="BQ36" s="663"/>
      <c r="BR36" s="663"/>
      <c r="BS36" s="663"/>
      <c r="BT36" s="663"/>
      <c r="BU36" s="663"/>
      <c r="BV36" s="663"/>
      <c r="BW36" s="663"/>
      <c r="BX36" s="664" t="s">
        <v>73</v>
      </c>
      <c r="BY36" s="664"/>
      <c r="BZ36" s="664"/>
      <c r="CA36" s="664"/>
      <c r="CB36" s="664"/>
      <c r="CC36" s="664"/>
      <c r="CD36" s="664"/>
      <c r="CE36" s="664"/>
      <c r="CF36" s="664" t="s">
        <v>38</v>
      </c>
      <c r="CG36" s="664"/>
      <c r="CH36" s="664"/>
      <c r="CI36" s="664"/>
      <c r="CJ36" s="664"/>
      <c r="CK36" s="664"/>
      <c r="CL36" s="664"/>
      <c r="CM36" s="664"/>
      <c r="CN36" s="664"/>
      <c r="CO36" s="664"/>
      <c r="CP36" s="664"/>
      <c r="CQ36" s="664"/>
      <c r="CR36" s="664"/>
      <c r="CS36" s="27"/>
      <c r="CT36" s="660">
        <f>DG36+DT36+EG36</f>
        <v>49825018.12</v>
      </c>
      <c r="CU36" s="361"/>
      <c r="CV36" s="361"/>
      <c r="CW36" s="361"/>
      <c r="CX36" s="361"/>
      <c r="CY36" s="361"/>
      <c r="CZ36" s="361"/>
      <c r="DA36" s="361"/>
      <c r="DB36" s="361"/>
      <c r="DC36" s="361"/>
      <c r="DD36" s="361"/>
      <c r="DE36" s="361"/>
      <c r="DF36" s="361"/>
      <c r="DG36" s="660">
        <f>DG37+DG49+DG55</f>
        <v>40414720.69</v>
      </c>
      <c r="DH36" s="361"/>
      <c r="DI36" s="361"/>
      <c r="DJ36" s="361"/>
      <c r="DK36" s="361"/>
      <c r="DL36" s="361"/>
      <c r="DM36" s="361"/>
      <c r="DN36" s="361"/>
      <c r="DO36" s="361"/>
      <c r="DP36" s="361"/>
      <c r="DQ36" s="361"/>
      <c r="DR36" s="361"/>
      <c r="DS36" s="361"/>
      <c r="DT36" s="660">
        <f>DT37+DT49+DT55</f>
        <v>2686714.08</v>
      </c>
      <c r="DU36" s="361"/>
      <c r="DV36" s="361"/>
      <c r="DW36" s="361"/>
      <c r="DX36" s="361"/>
      <c r="DY36" s="361"/>
      <c r="DZ36" s="361"/>
      <c r="EA36" s="361"/>
      <c r="EB36" s="361"/>
      <c r="EC36" s="361"/>
      <c r="ED36" s="361"/>
      <c r="EE36" s="361"/>
      <c r="EF36" s="361"/>
      <c r="EG36" s="660">
        <f>EG37+EG49+EG55+EG53+EG45</f>
        <v>6723583.35</v>
      </c>
      <c r="EH36" s="361"/>
      <c r="EI36" s="361"/>
      <c r="EJ36" s="361"/>
      <c r="EK36" s="361"/>
      <c r="EL36" s="361"/>
      <c r="EM36" s="361"/>
      <c r="EN36" s="361"/>
      <c r="EO36" s="361"/>
      <c r="EP36" s="361"/>
      <c r="EQ36" s="361"/>
      <c r="ER36" s="361"/>
      <c r="ES36" s="661"/>
    </row>
    <row r="37" spans="1:149" ht="22.5" customHeight="1">
      <c r="A37" s="439" t="s">
        <v>74</v>
      </c>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0"/>
      <c r="BR37" s="420"/>
      <c r="BS37" s="420"/>
      <c r="BT37" s="420"/>
      <c r="BU37" s="420"/>
      <c r="BV37" s="420"/>
      <c r="BW37" s="420"/>
      <c r="BX37" s="318" t="s">
        <v>75</v>
      </c>
      <c r="BY37" s="318"/>
      <c r="BZ37" s="318"/>
      <c r="CA37" s="318"/>
      <c r="CB37" s="318"/>
      <c r="CC37" s="318"/>
      <c r="CD37" s="318"/>
      <c r="CE37" s="318"/>
      <c r="CF37" s="318" t="s">
        <v>38</v>
      </c>
      <c r="CG37" s="318"/>
      <c r="CH37" s="318"/>
      <c r="CI37" s="318"/>
      <c r="CJ37" s="318"/>
      <c r="CK37" s="318"/>
      <c r="CL37" s="318"/>
      <c r="CM37" s="318"/>
      <c r="CN37" s="318"/>
      <c r="CO37" s="318"/>
      <c r="CP37" s="318"/>
      <c r="CQ37" s="318"/>
      <c r="CR37" s="318"/>
      <c r="CS37" s="25"/>
      <c r="CT37" s="326">
        <f aca="true" t="shared" si="0" ref="CT37:CT65">DG37+DT37+EG37</f>
        <v>40673477.61</v>
      </c>
      <c r="CU37" s="331"/>
      <c r="CV37" s="331"/>
      <c r="CW37" s="331"/>
      <c r="CX37" s="331"/>
      <c r="CY37" s="331"/>
      <c r="CZ37" s="331"/>
      <c r="DA37" s="331"/>
      <c r="DB37" s="331"/>
      <c r="DC37" s="331"/>
      <c r="DD37" s="331"/>
      <c r="DE37" s="331"/>
      <c r="DF37" s="331"/>
      <c r="DG37" s="326">
        <f>DG38+DG39+DG41</f>
        <v>35465963.94</v>
      </c>
      <c r="DH37" s="327"/>
      <c r="DI37" s="327"/>
      <c r="DJ37" s="327"/>
      <c r="DK37" s="327"/>
      <c r="DL37" s="327"/>
      <c r="DM37" s="327"/>
      <c r="DN37" s="327"/>
      <c r="DO37" s="327"/>
      <c r="DP37" s="327"/>
      <c r="DQ37" s="327"/>
      <c r="DR37" s="327"/>
      <c r="DS37" s="327"/>
      <c r="DT37" s="326">
        <f>DT38+DT39+DT41</f>
        <v>0</v>
      </c>
      <c r="DU37" s="327"/>
      <c r="DV37" s="327"/>
      <c r="DW37" s="327"/>
      <c r="DX37" s="327"/>
      <c r="DY37" s="327"/>
      <c r="DZ37" s="327"/>
      <c r="EA37" s="327"/>
      <c r="EB37" s="327"/>
      <c r="EC37" s="327"/>
      <c r="ED37" s="327"/>
      <c r="EE37" s="327"/>
      <c r="EF37" s="327"/>
      <c r="EG37" s="326">
        <f>EG38+EG39+EG41</f>
        <v>5207513.67</v>
      </c>
      <c r="EH37" s="327"/>
      <c r="EI37" s="327"/>
      <c r="EJ37" s="327"/>
      <c r="EK37" s="327"/>
      <c r="EL37" s="327"/>
      <c r="EM37" s="327"/>
      <c r="EN37" s="327"/>
      <c r="EO37" s="327"/>
      <c r="EP37" s="327"/>
      <c r="EQ37" s="327"/>
      <c r="ER37" s="327"/>
      <c r="ES37" s="328"/>
    </row>
    <row r="38" spans="1:149" ht="20.25" customHeight="1">
      <c r="A38" s="329" t="s">
        <v>76</v>
      </c>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c r="BW38" s="330"/>
      <c r="BX38" s="318" t="s">
        <v>77</v>
      </c>
      <c r="BY38" s="318"/>
      <c r="BZ38" s="318"/>
      <c r="CA38" s="318"/>
      <c r="CB38" s="318"/>
      <c r="CC38" s="318"/>
      <c r="CD38" s="318"/>
      <c r="CE38" s="318"/>
      <c r="CF38" s="318" t="s">
        <v>78</v>
      </c>
      <c r="CG38" s="318"/>
      <c r="CH38" s="318"/>
      <c r="CI38" s="318"/>
      <c r="CJ38" s="318"/>
      <c r="CK38" s="318"/>
      <c r="CL38" s="318"/>
      <c r="CM38" s="318"/>
      <c r="CN38" s="318"/>
      <c r="CO38" s="318"/>
      <c r="CP38" s="318"/>
      <c r="CQ38" s="318"/>
      <c r="CR38" s="318"/>
      <c r="CS38" s="26"/>
      <c r="CT38" s="326">
        <f t="shared" si="0"/>
        <v>31404577.86</v>
      </c>
      <c r="CU38" s="331"/>
      <c r="CV38" s="331"/>
      <c r="CW38" s="331"/>
      <c r="CX38" s="331"/>
      <c r="CY38" s="331"/>
      <c r="CZ38" s="331"/>
      <c r="DA38" s="331"/>
      <c r="DB38" s="331"/>
      <c r="DC38" s="331"/>
      <c r="DD38" s="331"/>
      <c r="DE38" s="331"/>
      <c r="DF38" s="331"/>
      <c r="DG38" s="326">
        <v>27421730.18</v>
      </c>
      <c r="DH38" s="327"/>
      <c r="DI38" s="327"/>
      <c r="DJ38" s="327"/>
      <c r="DK38" s="327"/>
      <c r="DL38" s="327"/>
      <c r="DM38" s="327"/>
      <c r="DN38" s="327"/>
      <c r="DO38" s="327"/>
      <c r="DP38" s="327"/>
      <c r="DQ38" s="327"/>
      <c r="DR38" s="327"/>
      <c r="DS38" s="327"/>
      <c r="DT38" s="326"/>
      <c r="DU38" s="327"/>
      <c r="DV38" s="327"/>
      <c r="DW38" s="327"/>
      <c r="DX38" s="327"/>
      <c r="DY38" s="327"/>
      <c r="DZ38" s="327"/>
      <c r="EA38" s="327"/>
      <c r="EB38" s="327"/>
      <c r="EC38" s="327"/>
      <c r="ED38" s="327"/>
      <c r="EE38" s="327"/>
      <c r="EF38" s="327"/>
      <c r="EG38" s="650">
        <v>3982847.68</v>
      </c>
      <c r="EH38" s="650"/>
      <c r="EI38" s="650"/>
      <c r="EJ38" s="650"/>
      <c r="EK38" s="650"/>
      <c r="EL38" s="650"/>
      <c r="EM38" s="650"/>
      <c r="EN38" s="650"/>
      <c r="EO38" s="650"/>
      <c r="EP38" s="650"/>
      <c r="EQ38" s="650"/>
      <c r="ER38" s="650"/>
      <c r="ES38" s="653"/>
    </row>
    <row r="39" spans="1:149" ht="21" customHeight="1">
      <c r="A39" s="329" t="s">
        <v>79</v>
      </c>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18" t="s">
        <v>80</v>
      </c>
      <c r="BY39" s="318"/>
      <c r="BZ39" s="318"/>
      <c r="CA39" s="318"/>
      <c r="CB39" s="318"/>
      <c r="CC39" s="318"/>
      <c r="CD39" s="318"/>
      <c r="CE39" s="318"/>
      <c r="CF39" s="318" t="s">
        <v>81</v>
      </c>
      <c r="CG39" s="318"/>
      <c r="CH39" s="318"/>
      <c r="CI39" s="318"/>
      <c r="CJ39" s="318"/>
      <c r="CK39" s="318"/>
      <c r="CL39" s="318"/>
      <c r="CM39" s="318"/>
      <c r="CN39" s="318"/>
      <c r="CO39" s="318"/>
      <c r="CP39" s="318"/>
      <c r="CQ39" s="318"/>
      <c r="CR39" s="318"/>
      <c r="CS39" s="26"/>
      <c r="CT39" s="326">
        <f t="shared" si="0"/>
        <v>30000</v>
      </c>
      <c r="CU39" s="331"/>
      <c r="CV39" s="331"/>
      <c r="CW39" s="331"/>
      <c r="CX39" s="331"/>
      <c r="CY39" s="331"/>
      <c r="CZ39" s="331"/>
      <c r="DA39" s="331"/>
      <c r="DB39" s="331"/>
      <c r="DC39" s="331"/>
      <c r="DD39" s="331"/>
      <c r="DE39" s="331"/>
      <c r="DF39" s="331"/>
      <c r="DG39" s="326"/>
      <c r="DH39" s="327"/>
      <c r="DI39" s="327"/>
      <c r="DJ39" s="327"/>
      <c r="DK39" s="327"/>
      <c r="DL39" s="327"/>
      <c r="DM39" s="327"/>
      <c r="DN39" s="327"/>
      <c r="DO39" s="327"/>
      <c r="DP39" s="327"/>
      <c r="DQ39" s="327"/>
      <c r="DR39" s="327"/>
      <c r="DS39" s="327"/>
      <c r="DT39" s="326"/>
      <c r="DU39" s="327"/>
      <c r="DV39" s="327"/>
      <c r="DW39" s="327"/>
      <c r="DX39" s="327"/>
      <c r="DY39" s="327"/>
      <c r="DZ39" s="327"/>
      <c r="EA39" s="327"/>
      <c r="EB39" s="327"/>
      <c r="EC39" s="327"/>
      <c r="ED39" s="327"/>
      <c r="EE39" s="327"/>
      <c r="EF39" s="327"/>
      <c r="EG39" s="658">
        <v>30000</v>
      </c>
      <c r="EH39" s="658"/>
      <c r="EI39" s="658"/>
      <c r="EJ39" s="658"/>
      <c r="EK39" s="658"/>
      <c r="EL39" s="658"/>
      <c r="EM39" s="658"/>
      <c r="EN39" s="658"/>
      <c r="EO39" s="658"/>
      <c r="EP39" s="658"/>
      <c r="EQ39" s="658"/>
      <c r="ER39" s="658"/>
      <c r="ES39" s="659"/>
    </row>
    <row r="40" spans="1:149" ht="22.5" customHeight="1">
      <c r="A40" s="329" t="s">
        <v>82</v>
      </c>
      <c r="B40" s="330"/>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0"/>
      <c r="BW40" s="330"/>
      <c r="BX40" s="318" t="s">
        <v>83</v>
      </c>
      <c r="BY40" s="318"/>
      <c r="BZ40" s="318"/>
      <c r="CA40" s="318"/>
      <c r="CB40" s="318"/>
      <c r="CC40" s="318"/>
      <c r="CD40" s="318"/>
      <c r="CE40" s="318"/>
      <c r="CF40" s="318" t="s">
        <v>84</v>
      </c>
      <c r="CG40" s="318"/>
      <c r="CH40" s="318"/>
      <c r="CI40" s="318"/>
      <c r="CJ40" s="318"/>
      <c r="CK40" s="318"/>
      <c r="CL40" s="318"/>
      <c r="CM40" s="318"/>
      <c r="CN40" s="318"/>
      <c r="CO40" s="318"/>
      <c r="CP40" s="318"/>
      <c r="CQ40" s="318"/>
      <c r="CR40" s="318"/>
      <c r="CS40" s="26"/>
      <c r="CT40" s="326">
        <f t="shared" si="0"/>
        <v>0</v>
      </c>
      <c r="CU40" s="331"/>
      <c r="CV40" s="331"/>
      <c r="CW40" s="331"/>
      <c r="CX40" s="331"/>
      <c r="CY40" s="331"/>
      <c r="CZ40" s="331"/>
      <c r="DA40" s="331"/>
      <c r="DB40" s="331"/>
      <c r="DC40" s="331"/>
      <c r="DD40" s="331"/>
      <c r="DE40" s="331"/>
      <c r="DF40" s="331"/>
      <c r="DG40" s="326"/>
      <c r="DH40" s="327"/>
      <c r="DI40" s="327"/>
      <c r="DJ40" s="327"/>
      <c r="DK40" s="327"/>
      <c r="DL40" s="327"/>
      <c r="DM40" s="327"/>
      <c r="DN40" s="327"/>
      <c r="DO40" s="327"/>
      <c r="DP40" s="327"/>
      <c r="DQ40" s="327"/>
      <c r="DR40" s="327"/>
      <c r="DS40" s="327"/>
      <c r="DT40" s="326"/>
      <c r="DU40" s="327"/>
      <c r="DV40" s="327"/>
      <c r="DW40" s="327"/>
      <c r="DX40" s="327"/>
      <c r="DY40" s="327"/>
      <c r="DZ40" s="327"/>
      <c r="EA40" s="327"/>
      <c r="EB40" s="327"/>
      <c r="EC40" s="327"/>
      <c r="ED40" s="327"/>
      <c r="EE40" s="327"/>
      <c r="EF40" s="327"/>
      <c r="EG40" s="658"/>
      <c r="EH40" s="658"/>
      <c r="EI40" s="658"/>
      <c r="EJ40" s="658"/>
      <c r="EK40" s="658"/>
      <c r="EL40" s="658"/>
      <c r="EM40" s="658"/>
      <c r="EN40" s="658"/>
      <c r="EO40" s="658"/>
      <c r="EP40" s="658"/>
      <c r="EQ40" s="658"/>
      <c r="ER40" s="658"/>
      <c r="ES40" s="659"/>
    </row>
    <row r="41" spans="1:149" ht="22.5" customHeight="1">
      <c r="A41" s="329" t="s">
        <v>85</v>
      </c>
      <c r="B41" s="330"/>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18" t="s">
        <v>86</v>
      </c>
      <c r="BY41" s="318"/>
      <c r="BZ41" s="318"/>
      <c r="CA41" s="318"/>
      <c r="CB41" s="318"/>
      <c r="CC41" s="318"/>
      <c r="CD41" s="318"/>
      <c r="CE41" s="318"/>
      <c r="CF41" s="318" t="s">
        <v>87</v>
      </c>
      <c r="CG41" s="318"/>
      <c r="CH41" s="318"/>
      <c r="CI41" s="318"/>
      <c r="CJ41" s="318"/>
      <c r="CK41" s="318"/>
      <c r="CL41" s="318"/>
      <c r="CM41" s="318"/>
      <c r="CN41" s="318"/>
      <c r="CO41" s="318"/>
      <c r="CP41" s="318"/>
      <c r="CQ41" s="318"/>
      <c r="CR41" s="318"/>
      <c r="CS41" s="26"/>
      <c r="CT41" s="326">
        <f>DG41+DT41+EG41</f>
        <v>9238899.75</v>
      </c>
      <c r="CU41" s="331"/>
      <c r="CV41" s="331"/>
      <c r="CW41" s="331"/>
      <c r="CX41" s="331"/>
      <c r="CY41" s="331"/>
      <c r="CZ41" s="331"/>
      <c r="DA41" s="331"/>
      <c r="DB41" s="331"/>
      <c r="DC41" s="331"/>
      <c r="DD41" s="331"/>
      <c r="DE41" s="331"/>
      <c r="DF41" s="331"/>
      <c r="DG41" s="440">
        <f>DG42</f>
        <v>8044233.76</v>
      </c>
      <c r="DH41" s="441"/>
      <c r="DI41" s="441"/>
      <c r="DJ41" s="441"/>
      <c r="DK41" s="441"/>
      <c r="DL41" s="441"/>
      <c r="DM41" s="441"/>
      <c r="DN41" s="441"/>
      <c r="DO41" s="441"/>
      <c r="DP41" s="441"/>
      <c r="DQ41" s="441"/>
      <c r="DR41" s="441"/>
      <c r="DS41" s="442"/>
      <c r="DT41" s="440">
        <f>DT42</f>
        <v>0</v>
      </c>
      <c r="DU41" s="441"/>
      <c r="DV41" s="441"/>
      <c r="DW41" s="441"/>
      <c r="DX41" s="441"/>
      <c r="DY41" s="441"/>
      <c r="DZ41" s="441"/>
      <c r="EA41" s="441"/>
      <c r="EB41" s="441"/>
      <c r="EC41" s="441"/>
      <c r="ED41" s="441"/>
      <c r="EE41" s="441"/>
      <c r="EF41" s="442"/>
      <c r="EG41" s="326">
        <f>EG42+EG43</f>
        <v>1194665.99</v>
      </c>
      <c r="EH41" s="327"/>
      <c r="EI41" s="327"/>
      <c r="EJ41" s="327"/>
      <c r="EK41" s="327"/>
      <c r="EL41" s="327"/>
      <c r="EM41" s="327"/>
      <c r="EN41" s="327"/>
      <c r="EO41" s="327"/>
      <c r="EP41" s="327"/>
      <c r="EQ41" s="327"/>
      <c r="ER41" s="327"/>
      <c r="ES41" s="328"/>
    </row>
    <row r="42" spans="1:149" ht="22.5" customHeight="1">
      <c r="A42" s="445" t="s">
        <v>88</v>
      </c>
      <c r="B42" s="446"/>
      <c r="C42" s="446"/>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O42" s="446"/>
      <c r="AP42" s="446"/>
      <c r="AQ42" s="446"/>
      <c r="AR42" s="446"/>
      <c r="AS42" s="446"/>
      <c r="AT42" s="446"/>
      <c r="AU42" s="446"/>
      <c r="AV42" s="446"/>
      <c r="AW42" s="446"/>
      <c r="AX42" s="446"/>
      <c r="AY42" s="446"/>
      <c r="AZ42" s="446"/>
      <c r="BA42" s="446"/>
      <c r="BB42" s="446"/>
      <c r="BC42" s="446"/>
      <c r="BD42" s="446"/>
      <c r="BE42" s="446"/>
      <c r="BF42" s="446"/>
      <c r="BG42" s="446"/>
      <c r="BH42" s="446"/>
      <c r="BI42" s="446"/>
      <c r="BJ42" s="446"/>
      <c r="BK42" s="446"/>
      <c r="BL42" s="446"/>
      <c r="BM42" s="446"/>
      <c r="BN42" s="446"/>
      <c r="BO42" s="446"/>
      <c r="BP42" s="446"/>
      <c r="BQ42" s="446"/>
      <c r="BR42" s="446"/>
      <c r="BS42" s="446"/>
      <c r="BT42" s="446"/>
      <c r="BU42" s="446"/>
      <c r="BV42" s="446"/>
      <c r="BW42" s="446"/>
      <c r="BX42" s="318" t="s">
        <v>89</v>
      </c>
      <c r="BY42" s="318"/>
      <c r="BZ42" s="318"/>
      <c r="CA42" s="318"/>
      <c r="CB42" s="318"/>
      <c r="CC42" s="318"/>
      <c r="CD42" s="318"/>
      <c r="CE42" s="318"/>
      <c r="CF42" s="318" t="s">
        <v>87</v>
      </c>
      <c r="CG42" s="318"/>
      <c r="CH42" s="318"/>
      <c r="CI42" s="318"/>
      <c r="CJ42" s="318"/>
      <c r="CK42" s="318"/>
      <c r="CL42" s="318"/>
      <c r="CM42" s="318"/>
      <c r="CN42" s="318"/>
      <c r="CO42" s="318"/>
      <c r="CP42" s="318"/>
      <c r="CQ42" s="318"/>
      <c r="CR42" s="318"/>
      <c r="CS42" s="26"/>
      <c r="CT42" s="326">
        <f>DG42+DT42+EG42</f>
        <v>9238899.75</v>
      </c>
      <c r="CU42" s="331"/>
      <c r="CV42" s="331"/>
      <c r="CW42" s="331"/>
      <c r="CX42" s="331"/>
      <c r="CY42" s="331"/>
      <c r="CZ42" s="331"/>
      <c r="DA42" s="331"/>
      <c r="DB42" s="331"/>
      <c r="DC42" s="331"/>
      <c r="DD42" s="331"/>
      <c r="DE42" s="331"/>
      <c r="DF42" s="331"/>
      <c r="DG42" s="326">
        <v>8044233.76</v>
      </c>
      <c r="DH42" s="327"/>
      <c r="DI42" s="327"/>
      <c r="DJ42" s="327"/>
      <c r="DK42" s="327"/>
      <c r="DL42" s="327"/>
      <c r="DM42" s="327"/>
      <c r="DN42" s="327"/>
      <c r="DO42" s="327"/>
      <c r="DP42" s="327"/>
      <c r="DQ42" s="327"/>
      <c r="DR42" s="327"/>
      <c r="DS42" s="327"/>
      <c r="DT42" s="326"/>
      <c r="DU42" s="327"/>
      <c r="DV42" s="327"/>
      <c r="DW42" s="327"/>
      <c r="DX42" s="327"/>
      <c r="DY42" s="327"/>
      <c r="DZ42" s="327"/>
      <c r="EA42" s="327"/>
      <c r="EB42" s="327"/>
      <c r="EC42" s="327"/>
      <c r="ED42" s="327"/>
      <c r="EE42" s="327"/>
      <c r="EF42" s="327"/>
      <c r="EG42" s="650">
        <v>1194665.99</v>
      </c>
      <c r="EH42" s="650"/>
      <c r="EI42" s="650"/>
      <c r="EJ42" s="650"/>
      <c r="EK42" s="650"/>
      <c r="EL42" s="650"/>
      <c r="EM42" s="650"/>
      <c r="EN42" s="650"/>
      <c r="EO42" s="650"/>
      <c r="EP42" s="650"/>
      <c r="EQ42" s="650"/>
      <c r="ER42" s="650"/>
      <c r="ES42" s="653"/>
    </row>
    <row r="43" spans="1:149" ht="10.5" customHeight="1">
      <c r="A43" s="445" t="s">
        <v>90</v>
      </c>
      <c r="B43" s="446"/>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6"/>
      <c r="BL43" s="446"/>
      <c r="BM43" s="446"/>
      <c r="BN43" s="446"/>
      <c r="BO43" s="446"/>
      <c r="BP43" s="446"/>
      <c r="BQ43" s="446"/>
      <c r="BR43" s="446"/>
      <c r="BS43" s="446"/>
      <c r="BT43" s="446"/>
      <c r="BU43" s="446"/>
      <c r="BV43" s="446"/>
      <c r="BW43" s="446"/>
      <c r="BX43" s="318" t="s">
        <v>91</v>
      </c>
      <c r="BY43" s="318"/>
      <c r="BZ43" s="318"/>
      <c r="CA43" s="318"/>
      <c r="CB43" s="318"/>
      <c r="CC43" s="318"/>
      <c r="CD43" s="318"/>
      <c r="CE43" s="318"/>
      <c r="CF43" s="318" t="s">
        <v>87</v>
      </c>
      <c r="CG43" s="318"/>
      <c r="CH43" s="318"/>
      <c r="CI43" s="318"/>
      <c r="CJ43" s="318"/>
      <c r="CK43" s="318"/>
      <c r="CL43" s="318"/>
      <c r="CM43" s="318"/>
      <c r="CN43" s="318"/>
      <c r="CO43" s="318"/>
      <c r="CP43" s="318"/>
      <c r="CQ43" s="318"/>
      <c r="CR43" s="318"/>
      <c r="CS43" s="21"/>
      <c r="CT43" s="326"/>
      <c r="CU43" s="331"/>
      <c r="CV43" s="331"/>
      <c r="CW43" s="331"/>
      <c r="CX43" s="331"/>
      <c r="CY43" s="331"/>
      <c r="CZ43" s="331"/>
      <c r="DA43" s="331"/>
      <c r="DB43" s="331"/>
      <c r="DC43" s="331"/>
      <c r="DD43" s="331"/>
      <c r="DE43" s="331"/>
      <c r="DF43" s="331"/>
      <c r="DG43" s="326"/>
      <c r="DH43" s="327"/>
      <c r="DI43" s="327"/>
      <c r="DJ43" s="327"/>
      <c r="DK43" s="327"/>
      <c r="DL43" s="327"/>
      <c r="DM43" s="327"/>
      <c r="DN43" s="327"/>
      <c r="DO43" s="327"/>
      <c r="DP43" s="327"/>
      <c r="DQ43" s="327"/>
      <c r="DR43" s="327"/>
      <c r="DS43" s="327"/>
      <c r="DT43" s="326"/>
      <c r="DU43" s="327"/>
      <c r="DV43" s="327"/>
      <c r="DW43" s="327"/>
      <c r="DX43" s="327"/>
      <c r="DY43" s="327"/>
      <c r="DZ43" s="327"/>
      <c r="EA43" s="327"/>
      <c r="EB43" s="327"/>
      <c r="EC43" s="327"/>
      <c r="ED43" s="327"/>
      <c r="EE43" s="327"/>
      <c r="EF43" s="327"/>
      <c r="EG43" s="650"/>
      <c r="EH43" s="650"/>
      <c r="EI43" s="650"/>
      <c r="EJ43" s="650"/>
      <c r="EK43" s="650"/>
      <c r="EL43" s="650"/>
      <c r="EM43" s="650"/>
      <c r="EN43" s="650"/>
      <c r="EO43" s="650"/>
      <c r="EP43" s="650"/>
      <c r="EQ43" s="650"/>
      <c r="ER43" s="650"/>
      <c r="ES43" s="653"/>
    </row>
    <row r="44" spans="1:149" ht="12.75" customHeight="1">
      <c r="A44" s="316" t="s">
        <v>92</v>
      </c>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8" t="s">
        <v>93</v>
      </c>
      <c r="BY44" s="318"/>
      <c r="BZ44" s="318"/>
      <c r="CA44" s="318"/>
      <c r="CB44" s="318"/>
      <c r="CC44" s="318"/>
      <c r="CD44" s="318"/>
      <c r="CE44" s="318"/>
      <c r="CF44" s="318" t="s">
        <v>94</v>
      </c>
      <c r="CG44" s="318"/>
      <c r="CH44" s="318"/>
      <c r="CI44" s="318"/>
      <c r="CJ44" s="318"/>
      <c r="CK44" s="318"/>
      <c r="CL44" s="318"/>
      <c r="CM44" s="318"/>
      <c r="CN44" s="318"/>
      <c r="CO44" s="318"/>
      <c r="CP44" s="318"/>
      <c r="CQ44" s="318"/>
      <c r="CR44" s="318"/>
      <c r="CS44" s="21"/>
      <c r="CT44" s="326">
        <f t="shared" si="0"/>
        <v>0</v>
      </c>
      <c r="CU44" s="331"/>
      <c r="CV44" s="331"/>
      <c r="CW44" s="331"/>
      <c r="CX44" s="331"/>
      <c r="CY44" s="331"/>
      <c r="CZ44" s="331"/>
      <c r="DA44" s="331"/>
      <c r="DB44" s="331"/>
      <c r="DC44" s="331"/>
      <c r="DD44" s="331"/>
      <c r="DE44" s="331"/>
      <c r="DF44" s="331"/>
      <c r="DG44" s="326"/>
      <c r="DH44" s="327"/>
      <c r="DI44" s="327"/>
      <c r="DJ44" s="327"/>
      <c r="DK44" s="327"/>
      <c r="DL44" s="327"/>
      <c r="DM44" s="327"/>
      <c r="DN44" s="327"/>
      <c r="DO44" s="327"/>
      <c r="DP44" s="327"/>
      <c r="DQ44" s="327"/>
      <c r="DR44" s="327"/>
      <c r="DS44" s="327"/>
      <c r="DT44" s="326"/>
      <c r="DU44" s="327"/>
      <c r="DV44" s="327"/>
      <c r="DW44" s="327"/>
      <c r="DX44" s="327"/>
      <c r="DY44" s="327"/>
      <c r="DZ44" s="327"/>
      <c r="EA44" s="327"/>
      <c r="EB44" s="327"/>
      <c r="EC44" s="327"/>
      <c r="ED44" s="327"/>
      <c r="EE44" s="327"/>
      <c r="EF44" s="327"/>
      <c r="EG44" s="650">
        <f>EG45</f>
        <v>0</v>
      </c>
      <c r="EH44" s="650"/>
      <c r="EI44" s="650"/>
      <c r="EJ44" s="650"/>
      <c r="EK44" s="650"/>
      <c r="EL44" s="650"/>
      <c r="EM44" s="650"/>
      <c r="EN44" s="650"/>
      <c r="EO44" s="650"/>
      <c r="EP44" s="650"/>
      <c r="EQ44" s="650"/>
      <c r="ER44" s="650"/>
      <c r="ES44" s="653"/>
    </row>
    <row r="45" spans="1:149" ht="34.5" customHeight="1">
      <c r="A45" s="329" t="s">
        <v>95</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18" t="s">
        <v>96</v>
      </c>
      <c r="BY45" s="318"/>
      <c r="BZ45" s="318"/>
      <c r="CA45" s="318"/>
      <c r="CB45" s="318"/>
      <c r="CC45" s="318"/>
      <c r="CD45" s="318"/>
      <c r="CE45" s="318"/>
      <c r="CF45" s="318" t="s">
        <v>97</v>
      </c>
      <c r="CG45" s="318"/>
      <c r="CH45" s="318"/>
      <c r="CI45" s="318"/>
      <c r="CJ45" s="318"/>
      <c r="CK45" s="318"/>
      <c r="CL45" s="318"/>
      <c r="CM45" s="318"/>
      <c r="CN45" s="318"/>
      <c r="CO45" s="318"/>
      <c r="CP45" s="318"/>
      <c r="CQ45" s="318"/>
      <c r="CR45" s="318"/>
      <c r="CS45" s="21"/>
      <c r="CT45" s="326">
        <f t="shared" si="0"/>
        <v>0</v>
      </c>
      <c r="CU45" s="331"/>
      <c r="CV45" s="331"/>
      <c r="CW45" s="331"/>
      <c r="CX45" s="331"/>
      <c r="CY45" s="331"/>
      <c r="CZ45" s="331"/>
      <c r="DA45" s="331"/>
      <c r="DB45" s="331"/>
      <c r="DC45" s="331"/>
      <c r="DD45" s="331"/>
      <c r="DE45" s="331"/>
      <c r="DF45" s="331"/>
      <c r="DG45" s="326"/>
      <c r="DH45" s="327"/>
      <c r="DI45" s="327"/>
      <c r="DJ45" s="327"/>
      <c r="DK45" s="327"/>
      <c r="DL45" s="327"/>
      <c r="DM45" s="327"/>
      <c r="DN45" s="327"/>
      <c r="DO45" s="327"/>
      <c r="DP45" s="327"/>
      <c r="DQ45" s="327"/>
      <c r="DR45" s="327"/>
      <c r="DS45" s="327"/>
      <c r="DT45" s="326"/>
      <c r="DU45" s="327"/>
      <c r="DV45" s="327"/>
      <c r="DW45" s="327"/>
      <c r="DX45" s="327"/>
      <c r="DY45" s="327"/>
      <c r="DZ45" s="327"/>
      <c r="EA45" s="327"/>
      <c r="EB45" s="327"/>
      <c r="EC45" s="327"/>
      <c r="ED45" s="327"/>
      <c r="EE45" s="327"/>
      <c r="EF45" s="327"/>
      <c r="EG45" s="650">
        <f>EG46</f>
        <v>0</v>
      </c>
      <c r="EH45" s="650"/>
      <c r="EI45" s="650"/>
      <c r="EJ45" s="650"/>
      <c r="EK45" s="650"/>
      <c r="EL45" s="650"/>
      <c r="EM45" s="650"/>
      <c r="EN45" s="650"/>
      <c r="EO45" s="650"/>
      <c r="EP45" s="650"/>
      <c r="EQ45" s="650"/>
      <c r="ER45" s="650"/>
      <c r="ES45" s="653"/>
    </row>
    <row r="46" spans="1:149" ht="32.25" customHeight="1">
      <c r="A46" s="445" t="s">
        <v>98</v>
      </c>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c r="BO46" s="446"/>
      <c r="BP46" s="446"/>
      <c r="BQ46" s="446"/>
      <c r="BR46" s="446"/>
      <c r="BS46" s="446"/>
      <c r="BT46" s="446"/>
      <c r="BU46" s="446"/>
      <c r="BV46" s="446"/>
      <c r="BW46" s="446"/>
      <c r="BX46" s="318" t="s">
        <v>99</v>
      </c>
      <c r="BY46" s="318"/>
      <c r="BZ46" s="318"/>
      <c r="CA46" s="318"/>
      <c r="CB46" s="318"/>
      <c r="CC46" s="318"/>
      <c r="CD46" s="318"/>
      <c r="CE46" s="318"/>
      <c r="CF46" s="318" t="s">
        <v>100</v>
      </c>
      <c r="CG46" s="318"/>
      <c r="CH46" s="318"/>
      <c r="CI46" s="318"/>
      <c r="CJ46" s="318"/>
      <c r="CK46" s="318"/>
      <c r="CL46" s="318"/>
      <c r="CM46" s="318"/>
      <c r="CN46" s="318"/>
      <c r="CO46" s="318"/>
      <c r="CP46" s="318"/>
      <c r="CQ46" s="318"/>
      <c r="CR46" s="318"/>
      <c r="CS46" s="21"/>
      <c r="CT46" s="326">
        <f t="shared" si="0"/>
        <v>0</v>
      </c>
      <c r="CU46" s="331"/>
      <c r="CV46" s="331"/>
      <c r="CW46" s="331"/>
      <c r="CX46" s="331"/>
      <c r="CY46" s="331"/>
      <c r="CZ46" s="331"/>
      <c r="DA46" s="331"/>
      <c r="DB46" s="331"/>
      <c r="DC46" s="331"/>
      <c r="DD46" s="331"/>
      <c r="DE46" s="331"/>
      <c r="DF46" s="331"/>
      <c r="DG46" s="326"/>
      <c r="DH46" s="327"/>
      <c r="DI46" s="327"/>
      <c r="DJ46" s="327"/>
      <c r="DK46" s="327"/>
      <c r="DL46" s="327"/>
      <c r="DM46" s="327"/>
      <c r="DN46" s="327"/>
      <c r="DO46" s="327"/>
      <c r="DP46" s="327"/>
      <c r="DQ46" s="327"/>
      <c r="DR46" s="327"/>
      <c r="DS46" s="327"/>
      <c r="DT46" s="326"/>
      <c r="DU46" s="327"/>
      <c r="DV46" s="327"/>
      <c r="DW46" s="327"/>
      <c r="DX46" s="327"/>
      <c r="DY46" s="327"/>
      <c r="DZ46" s="327"/>
      <c r="EA46" s="327"/>
      <c r="EB46" s="327"/>
      <c r="EC46" s="327"/>
      <c r="ED46" s="327"/>
      <c r="EE46" s="327"/>
      <c r="EF46" s="327"/>
      <c r="EG46" s="650"/>
      <c r="EH46" s="650"/>
      <c r="EI46" s="650"/>
      <c r="EJ46" s="650"/>
      <c r="EK46" s="650"/>
      <c r="EL46" s="650"/>
      <c r="EM46" s="650"/>
      <c r="EN46" s="650"/>
      <c r="EO46" s="650"/>
      <c r="EP46" s="650"/>
      <c r="EQ46" s="650"/>
      <c r="ER46" s="650"/>
      <c r="ES46" s="653"/>
    </row>
    <row r="47" spans="1:149" ht="32.25" customHeight="1">
      <c r="A47" s="329" t="s">
        <v>101</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18" t="s">
        <v>102</v>
      </c>
      <c r="BY47" s="318"/>
      <c r="BZ47" s="318"/>
      <c r="CA47" s="318"/>
      <c r="CB47" s="318"/>
      <c r="CC47" s="318"/>
      <c r="CD47" s="318"/>
      <c r="CE47" s="318"/>
      <c r="CF47" s="318" t="s">
        <v>103</v>
      </c>
      <c r="CG47" s="318"/>
      <c r="CH47" s="318"/>
      <c r="CI47" s="318"/>
      <c r="CJ47" s="318"/>
      <c r="CK47" s="318"/>
      <c r="CL47" s="318"/>
      <c r="CM47" s="318"/>
      <c r="CN47" s="318"/>
      <c r="CO47" s="318"/>
      <c r="CP47" s="318"/>
      <c r="CQ47" s="318"/>
      <c r="CR47" s="318"/>
      <c r="CS47" s="21"/>
      <c r="CT47" s="326">
        <f t="shared" si="0"/>
        <v>0</v>
      </c>
      <c r="CU47" s="331"/>
      <c r="CV47" s="331"/>
      <c r="CW47" s="331"/>
      <c r="CX47" s="331"/>
      <c r="CY47" s="331"/>
      <c r="CZ47" s="331"/>
      <c r="DA47" s="331"/>
      <c r="DB47" s="331"/>
      <c r="DC47" s="331"/>
      <c r="DD47" s="331"/>
      <c r="DE47" s="331"/>
      <c r="DF47" s="331"/>
      <c r="DG47" s="326"/>
      <c r="DH47" s="327"/>
      <c r="DI47" s="327"/>
      <c r="DJ47" s="327"/>
      <c r="DK47" s="327"/>
      <c r="DL47" s="327"/>
      <c r="DM47" s="327"/>
      <c r="DN47" s="327"/>
      <c r="DO47" s="327"/>
      <c r="DP47" s="327"/>
      <c r="DQ47" s="327"/>
      <c r="DR47" s="327"/>
      <c r="DS47" s="327"/>
      <c r="DT47" s="326"/>
      <c r="DU47" s="327"/>
      <c r="DV47" s="327"/>
      <c r="DW47" s="327"/>
      <c r="DX47" s="327"/>
      <c r="DY47" s="327"/>
      <c r="DZ47" s="327"/>
      <c r="EA47" s="327"/>
      <c r="EB47" s="327"/>
      <c r="EC47" s="327"/>
      <c r="ED47" s="327"/>
      <c r="EE47" s="327"/>
      <c r="EF47" s="327"/>
      <c r="EG47" s="650"/>
      <c r="EH47" s="650"/>
      <c r="EI47" s="650"/>
      <c r="EJ47" s="650"/>
      <c r="EK47" s="650"/>
      <c r="EL47" s="650"/>
      <c r="EM47" s="650"/>
      <c r="EN47" s="650"/>
      <c r="EO47" s="650"/>
      <c r="EP47" s="650"/>
      <c r="EQ47" s="650"/>
      <c r="ER47" s="650"/>
      <c r="ES47" s="653"/>
    </row>
    <row r="48" spans="1:149" ht="44.25" customHeight="1">
      <c r="A48" s="329" t="s">
        <v>104</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18" t="s">
        <v>105</v>
      </c>
      <c r="BY48" s="318"/>
      <c r="BZ48" s="318"/>
      <c r="CA48" s="318"/>
      <c r="CB48" s="318"/>
      <c r="CC48" s="318"/>
      <c r="CD48" s="318"/>
      <c r="CE48" s="318"/>
      <c r="CF48" s="318" t="s">
        <v>106</v>
      </c>
      <c r="CG48" s="318"/>
      <c r="CH48" s="318"/>
      <c r="CI48" s="318"/>
      <c r="CJ48" s="318"/>
      <c r="CK48" s="318"/>
      <c r="CL48" s="318"/>
      <c r="CM48" s="318"/>
      <c r="CN48" s="318"/>
      <c r="CO48" s="318"/>
      <c r="CP48" s="318"/>
      <c r="CQ48" s="318"/>
      <c r="CR48" s="318"/>
      <c r="CS48" s="21"/>
      <c r="CT48" s="326">
        <f t="shared" si="0"/>
        <v>0</v>
      </c>
      <c r="CU48" s="331"/>
      <c r="CV48" s="331"/>
      <c r="CW48" s="331"/>
      <c r="CX48" s="331"/>
      <c r="CY48" s="331"/>
      <c r="CZ48" s="331"/>
      <c r="DA48" s="331"/>
      <c r="DB48" s="331"/>
      <c r="DC48" s="331"/>
      <c r="DD48" s="331"/>
      <c r="DE48" s="331"/>
      <c r="DF48" s="331"/>
      <c r="DG48" s="326"/>
      <c r="DH48" s="327"/>
      <c r="DI48" s="327"/>
      <c r="DJ48" s="327"/>
      <c r="DK48" s="327"/>
      <c r="DL48" s="327"/>
      <c r="DM48" s="327"/>
      <c r="DN48" s="327"/>
      <c r="DO48" s="327"/>
      <c r="DP48" s="327"/>
      <c r="DQ48" s="327"/>
      <c r="DR48" s="327"/>
      <c r="DS48" s="327"/>
      <c r="DT48" s="326"/>
      <c r="DU48" s="327"/>
      <c r="DV48" s="327"/>
      <c r="DW48" s="327"/>
      <c r="DX48" s="327"/>
      <c r="DY48" s="327"/>
      <c r="DZ48" s="327"/>
      <c r="EA48" s="327"/>
      <c r="EB48" s="327"/>
      <c r="EC48" s="327"/>
      <c r="ED48" s="327"/>
      <c r="EE48" s="327"/>
      <c r="EF48" s="327"/>
      <c r="EG48" s="650"/>
      <c r="EH48" s="650"/>
      <c r="EI48" s="650"/>
      <c r="EJ48" s="650"/>
      <c r="EK48" s="650"/>
      <c r="EL48" s="650"/>
      <c r="EM48" s="650"/>
      <c r="EN48" s="650"/>
      <c r="EO48" s="650"/>
      <c r="EP48" s="650"/>
      <c r="EQ48" s="650"/>
      <c r="ER48" s="650"/>
      <c r="ES48" s="653"/>
    </row>
    <row r="49" spans="1:149" ht="12" customHeight="1">
      <c r="A49" s="316" t="s">
        <v>107</v>
      </c>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7"/>
      <c r="BR49" s="317"/>
      <c r="BS49" s="317"/>
      <c r="BT49" s="317"/>
      <c r="BU49" s="317"/>
      <c r="BV49" s="317"/>
      <c r="BW49" s="317"/>
      <c r="BX49" s="318" t="s">
        <v>108</v>
      </c>
      <c r="BY49" s="318"/>
      <c r="BZ49" s="318"/>
      <c r="CA49" s="318"/>
      <c r="CB49" s="318"/>
      <c r="CC49" s="318"/>
      <c r="CD49" s="318"/>
      <c r="CE49" s="318"/>
      <c r="CF49" s="318" t="s">
        <v>109</v>
      </c>
      <c r="CG49" s="318"/>
      <c r="CH49" s="318"/>
      <c r="CI49" s="318"/>
      <c r="CJ49" s="318"/>
      <c r="CK49" s="318"/>
      <c r="CL49" s="318"/>
      <c r="CM49" s="318"/>
      <c r="CN49" s="318"/>
      <c r="CO49" s="318"/>
      <c r="CP49" s="318"/>
      <c r="CQ49" s="318"/>
      <c r="CR49" s="318"/>
      <c r="CS49" s="21"/>
      <c r="CT49" s="326">
        <f t="shared" si="0"/>
        <v>211556.35</v>
      </c>
      <c r="CU49" s="331"/>
      <c r="CV49" s="331"/>
      <c r="CW49" s="331"/>
      <c r="CX49" s="331"/>
      <c r="CY49" s="331"/>
      <c r="CZ49" s="331"/>
      <c r="DA49" s="331"/>
      <c r="DB49" s="331"/>
      <c r="DC49" s="331"/>
      <c r="DD49" s="331"/>
      <c r="DE49" s="331"/>
      <c r="DF49" s="331"/>
      <c r="DG49" s="326">
        <f>DG50+DG51</f>
        <v>191556.35</v>
      </c>
      <c r="DH49" s="327"/>
      <c r="DI49" s="327"/>
      <c r="DJ49" s="327"/>
      <c r="DK49" s="327"/>
      <c r="DL49" s="327"/>
      <c r="DM49" s="327"/>
      <c r="DN49" s="327"/>
      <c r="DO49" s="327"/>
      <c r="DP49" s="327"/>
      <c r="DQ49" s="327"/>
      <c r="DR49" s="327"/>
      <c r="DS49" s="327"/>
      <c r="DT49" s="326"/>
      <c r="DU49" s="327"/>
      <c r="DV49" s="327"/>
      <c r="DW49" s="327"/>
      <c r="DX49" s="327"/>
      <c r="DY49" s="327"/>
      <c r="DZ49" s="327"/>
      <c r="EA49" s="327"/>
      <c r="EB49" s="327"/>
      <c r="EC49" s="327"/>
      <c r="ED49" s="327"/>
      <c r="EE49" s="327"/>
      <c r="EF49" s="327"/>
      <c r="EG49" s="650">
        <f>EG51+EG52</f>
        <v>20000</v>
      </c>
      <c r="EH49" s="650"/>
      <c r="EI49" s="650"/>
      <c r="EJ49" s="650"/>
      <c r="EK49" s="650"/>
      <c r="EL49" s="650"/>
      <c r="EM49" s="650"/>
      <c r="EN49" s="650"/>
      <c r="EO49" s="650"/>
      <c r="EP49" s="650"/>
      <c r="EQ49" s="650"/>
      <c r="ER49" s="650"/>
      <c r="ES49" s="653"/>
    </row>
    <row r="50" spans="1:149" ht="21.75" customHeight="1">
      <c r="A50" s="329" t="s">
        <v>110</v>
      </c>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18" t="s">
        <v>111</v>
      </c>
      <c r="BY50" s="318"/>
      <c r="BZ50" s="318"/>
      <c r="CA50" s="318"/>
      <c r="CB50" s="318"/>
      <c r="CC50" s="318"/>
      <c r="CD50" s="318"/>
      <c r="CE50" s="318"/>
      <c r="CF50" s="318" t="s">
        <v>112</v>
      </c>
      <c r="CG50" s="318"/>
      <c r="CH50" s="318"/>
      <c r="CI50" s="318"/>
      <c r="CJ50" s="318"/>
      <c r="CK50" s="318"/>
      <c r="CL50" s="318"/>
      <c r="CM50" s="318"/>
      <c r="CN50" s="318"/>
      <c r="CO50" s="318"/>
      <c r="CP50" s="318"/>
      <c r="CQ50" s="318"/>
      <c r="CR50" s="318"/>
      <c r="CS50" s="21"/>
      <c r="CT50" s="326">
        <f>DG50+DT50+EG50</f>
        <v>191556.35</v>
      </c>
      <c r="CU50" s="331"/>
      <c r="CV50" s="331"/>
      <c r="CW50" s="331"/>
      <c r="CX50" s="331"/>
      <c r="CY50" s="331"/>
      <c r="CZ50" s="331"/>
      <c r="DA50" s="331"/>
      <c r="DB50" s="331"/>
      <c r="DC50" s="331"/>
      <c r="DD50" s="331"/>
      <c r="DE50" s="331"/>
      <c r="DF50" s="331"/>
      <c r="DG50" s="326">
        <v>191556.35</v>
      </c>
      <c r="DH50" s="327"/>
      <c r="DI50" s="327"/>
      <c r="DJ50" s="327"/>
      <c r="DK50" s="327"/>
      <c r="DL50" s="327"/>
      <c r="DM50" s="327"/>
      <c r="DN50" s="327"/>
      <c r="DO50" s="327"/>
      <c r="DP50" s="327"/>
      <c r="DQ50" s="327"/>
      <c r="DR50" s="327"/>
      <c r="DS50" s="327"/>
      <c r="DT50" s="326"/>
      <c r="DU50" s="327"/>
      <c r="DV50" s="327"/>
      <c r="DW50" s="327"/>
      <c r="DX50" s="327"/>
      <c r="DY50" s="327"/>
      <c r="DZ50" s="327"/>
      <c r="EA50" s="327"/>
      <c r="EB50" s="327"/>
      <c r="EC50" s="327"/>
      <c r="ED50" s="327"/>
      <c r="EE50" s="327"/>
      <c r="EF50" s="327"/>
      <c r="EG50" s="650"/>
      <c r="EH50" s="650"/>
      <c r="EI50" s="650"/>
      <c r="EJ50" s="650"/>
      <c r="EK50" s="650"/>
      <c r="EL50" s="650"/>
      <c r="EM50" s="650"/>
      <c r="EN50" s="650"/>
      <c r="EO50" s="650"/>
      <c r="EP50" s="650"/>
      <c r="EQ50" s="650"/>
      <c r="ER50" s="650"/>
      <c r="ES50" s="653"/>
    </row>
    <row r="51" spans="1:149" ht="35.25" customHeight="1">
      <c r="A51" s="329" t="s">
        <v>113</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18" t="s">
        <v>114</v>
      </c>
      <c r="BY51" s="318"/>
      <c r="BZ51" s="318"/>
      <c r="CA51" s="318"/>
      <c r="CB51" s="318"/>
      <c r="CC51" s="318"/>
      <c r="CD51" s="318"/>
      <c r="CE51" s="318"/>
      <c r="CF51" s="318" t="s">
        <v>115</v>
      </c>
      <c r="CG51" s="318"/>
      <c r="CH51" s="318"/>
      <c r="CI51" s="318"/>
      <c r="CJ51" s="318"/>
      <c r="CK51" s="318"/>
      <c r="CL51" s="318"/>
      <c r="CM51" s="318"/>
      <c r="CN51" s="318"/>
      <c r="CO51" s="318"/>
      <c r="CP51" s="318"/>
      <c r="CQ51" s="318"/>
      <c r="CR51" s="318"/>
      <c r="CS51" s="21"/>
      <c r="CT51" s="326">
        <f>DG51+DT51+EG51</f>
        <v>20000</v>
      </c>
      <c r="CU51" s="331"/>
      <c r="CV51" s="331"/>
      <c r="CW51" s="331"/>
      <c r="CX51" s="331"/>
      <c r="CY51" s="331"/>
      <c r="CZ51" s="331"/>
      <c r="DA51" s="331"/>
      <c r="DB51" s="331"/>
      <c r="DC51" s="331"/>
      <c r="DD51" s="331"/>
      <c r="DE51" s="331"/>
      <c r="DF51" s="331"/>
      <c r="DG51" s="326"/>
      <c r="DH51" s="327"/>
      <c r="DI51" s="327"/>
      <c r="DJ51" s="327"/>
      <c r="DK51" s="327"/>
      <c r="DL51" s="327"/>
      <c r="DM51" s="327"/>
      <c r="DN51" s="327"/>
      <c r="DO51" s="327"/>
      <c r="DP51" s="327"/>
      <c r="DQ51" s="327"/>
      <c r="DR51" s="327"/>
      <c r="DS51" s="327"/>
      <c r="DT51" s="326"/>
      <c r="DU51" s="327"/>
      <c r="DV51" s="327"/>
      <c r="DW51" s="327"/>
      <c r="DX51" s="327"/>
      <c r="DY51" s="327"/>
      <c r="DZ51" s="327"/>
      <c r="EA51" s="327"/>
      <c r="EB51" s="327"/>
      <c r="EC51" s="327"/>
      <c r="ED51" s="327"/>
      <c r="EE51" s="327"/>
      <c r="EF51" s="327"/>
      <c r="EG51" s="650">
        <v>20000</v>
      </c>
      <c r="EH51" s="650"/>
      <c r="EI51" s="650"/>
      <c r="EJ51" s="650"/>
      <c r="EK51" s="650"/>
      <c r="EL51" s="650"/>
      <c r="EM51" s="650"/>
      <c r="EN51" s="650"/>
      <c r="EO51" s="650"/>
      <c r="EP51" s="650"/>
      <c r="EQ51" s="650"/>
      <c r="ER51" s="650"/>
      <c r="ES51" s="653"/>
    </row>
    <row r="52" spans="1:149" ht="21.75" customHeight="1">
      <c r="A52" s="329" t="s">
        <v>116</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18" t="s">
        <v>117</v>
      </c>
      <c r="BY52" s="318"/>
      <c r="BZ52" s="318"/>
      <c r="CA52" s="318"/>
      <c r="CB52" s="318"/>
      <c r="CC52" s="318"/>
      <c r="CD52" s="318"/>
      <c r="CE52" s="318"/>
      <c r="CF52" s="318" t="s">
        <v>118</v>
      </c>
      <c r="CG52" s="318"/>
      <c r="CH52" s="318"/>
      <c r="CI52" s="318"/>
      <c r="CJ52" s="318"/>
      <c r="CK52" s="318"/>
      <c r="CL52" s="318"/>
      <c r="CM52" s="318"/>
      <c r="CN52" s="318"/>
      <c r="CO52" s="318"/>
      <c r="CP52" s="318"/>
      <c r="CQ52" s="318"/>
      <c r="CR52" s="318"/>
      <c r="CS52" s="21"/>
      <c r="CT52" s="326">
        <f>EG52</f>
        <v>0</v>
      </c>
      <c r="CU52" s="331"/>
      <c r="CV52" s="331"/>
      <c r="CW52" s="331"/>
      <c r="CX52" s="331"/>
      <c r="CY52" s="331"/>
      <c r="CZ52" s="331"/>
      <c r="DA52" s="331"/>
      <c r="DB52" s="331"/>
      <c r="DC52" s="331"/>
      <c r="DD52" s="331"/>
      <c r="DE52" s="331"/>
      <c r="DF52" s="331"/>
      <c r="DG52" s="326"/>
      <c r="DH52" s="327"/>
      <c r="DI52" s="327"/>
      <c r="DJ52" s="327"/>
      <c r="DK52" s="327"/>
      <c r="DL52" s="327"/>
      <c r="DM52" s="327"/>
      <c r="DN52" s="327"/>
      <c r="DO52" s="327"/>
      <c r="DP52" s="327"/>
      <c r="DQ52" s="327"/>
      <c r="DR52" s="327"/>
      <c r="DS52" s="327"/>
      <c r="DT52" s="326"/>
      <c r="DU52" s="327"/>
      <c r="DV52" s="327"/>
      <c r="DW52" s="327"/>
      <c r="DX52" s="327"/>
      <c r="DY52" s="327"/>
      <c r="DZ52" s="327"/>
      <c r="EA52" s="327"/>
      <c r="EB52" s="327"/>
      <c r="EC52" s="327"/>
      <c r="ED52" s="327"/>
      <c r="EE52" s="327"/>
      <c r="EF52" s="327"/>
      <c r="EG52" s="658"/>
      <c r="EH52" s="658"/>
      <c r="EI52" s="658"/>
      <c r="EJ52" s="658"/>
      <c r="EK52" s="658"/>
      <c r="EL52" s="658"/>
      <c r="EM52" s="658"/>
      <c r="EN52" s="658"/>
      <c r="EO52" s="658"/>
      <c r="EP52" s="658"/>
      <c r="EQ52" s="658"/>
      <c r="ER52" s="658"/>
      <c r="ES52" s="659"/>
    </row>
    <row r="53" spans="1:149" ht="12.75" customHeight="1">
      <c r="A53" s="316" t="s">
        <v>119</v>
      </c>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317"/>
      <c r="BS53" s="317"/>
      <c r="BT53" s="317"/>
      <c r="BU53" s="317"/>
      <c r="BV53" s="317"/>
      <c r="BW53" s="317"/>
      <c r="BX53" s="318" t="s">
        <v>120</v>
      </c>
      <c r="BY53" s="318"/>
      <c r="BZ53" s="318"/>
      <c r="CA53" s="318"/>
      <c r="CB53" s="318"/>
      <c r="CC53" s="318"/>
      <c r="CD53" s="318"/>
      <c r="CE53" s="318"/>
      <c r="CF53" s="318" t="s">
        <v>38</v>
      </c>
      <c r="CG53" s="318"/>
      <c r="CH53" s="318"/>
      <c r="CI53" s="318"/>
      <c r="CJ53" s="318"/>
      <c r="CK53" s="318"/>
      <c r="CL53" s="318"/>
      <c r="CM53" s="318"/>
      <c r="CN53" s="318"/>
      <c r="CO53" s="318"/>
      <c r="CP53" s="318"/>
      <c r="CQ53" s="318"/>
      <c r="CR53" s="318"/>
      <c r="CS53" s="21"/>
      <c r="CT53" s="326">
        <f aca="true" t="shared" si="1" ref="CT53:CT58">DG53+DT53+EG53</f>
        <v>0</v>
      </c>
      <c r="CU53" s="331"/>
      <c r="CV53" s="331"/>
      <c r="CW53" s="331"/>
      <c r="CX53" s="331"/>
      <c r="CY53" s="331"/>
      <c r="CZ53" s="331"/>
      <c r="DA53" s="331"/>
      <c r="DB53" s="331"/>
      <c r="DC53" s="331"/>
      <c r="DD53" s="331"/>
      <c r="DE53" s="331"/>
      <c r="DF53" s="331"/>
      <c r="DG53" s="326"/>
      <c r="DH53" s="327"/>
      <c r="DI53" s="327"/>
      <c r="DJ53" s="327"/>
      <c r="DK53" s="327"/>
      <c r="DL53" s="327"/>
      <c r="DM53" s="327"/>
      <c r="DN53" s="327"/>
      <c r="DO53" s="327"/>
      <c r="DP53" s="327"/>
      <c r="DQ53" s="327"/>
      <c r="DR53" s="327"/>
      <c r="DS53" s="327"/>
      <c r="DT53" s="326"/>
      <c r="DU53" s="327"/>
      <c r="DV53" s="327"/>
      <c r="DW53" s="327"/>
      <c r="DX53" s="327"/>
      <c r="DY53" s="327"/>
      <c r="DZ53" s="327"/>
      <c r="EA53" s="327"/>
      <c r="EB53" s="327"/>
      <c r="EC53" s="327"/>
      <c r="ED53" s="327"/>
      <c r="EE53" s="327"/>
      <c r="EF53" s="327"/>
      <c r="EG53" s="658">
        <f>EG54</f>
        <v>0</v>
      </c>
      <c r="EH53" s="658"/>
      <c r="EI53" s="658"/>
      <c r="EJ53" s="658"/>
      <c r="EK53" s="658"/>
      <c r="EL53" s="658"/>
      <c r="EM53" s="658"/>
      <c r="EN53" s="658"/>
      <c r="EO53" s="658"/>
      <c r="EP53" s="658"/>
      <c r="EQ53" s="658"/>
      <c r="ER53" s="658"/>
      <c r="ES53" s="659"/>
    </row>
    <row r="54" spans="1:149" ht="33.75" customHeight="1">
      <c r="A54" s="329" t="s">
        <v>121</v>
      </c>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18" t="s">
        <v>122</v>
      </c>
      <c r="BY54" s="318"/>
      <c r="BZ54" s="318"/>
      <c r="CA54" s="318"/>
      <c r="CB54" s="318"/>
      <c r="CC54" s="318"/>
      <c r="CD54" s="318"/>
      <c r="CE54" s="318"/>
      <c r="CF54" s="318" t="s">
        <v>123</v>
      </c>
      <c r="CG54" s="318"/>
      <c r="CH54" s="318"/>
      <c r="CI54" s="318"/>
      <c r="CJ54" s="318"/>
      <c r="CK54" s="318"/>
      <c r="CL54" s="318"/>
      <c r="CM54" s="318"/>
      <c r="CN54" s="318"/>
      <c r="CO54" s="318"/>
      <c r="CP54" s="318"/>
      <c r="CQ54" s="318"/>
      <c r="CR54" s="318"/>
      <c r="CS54" s="21"/>
      <c r="CT54" s="326">
        <f t="shared" si="1"/>
        <v>0</v>
      </c>
      <c r="CU54" s="331"/>
      <c r="CV54" s="331"/>
      <c r="CW54" s="331"/>
      <c r="CX54" s="331"/>
      <c r="CY54" s="331"/>
      <c r="CZ54" s="331"/>
      <c r="DA54" s="331"/>
      <c r="DB54" s="331"/>
      <c r="DC54" s="331"/>
      <c r="DD54" s="331"/>
      <c r="DE54" s="331"/>
      <c r="DF54" s="331"/>
      <c r="DG54" s="326"/>
      <c r="DH54" s="327"/>
      <c r="DI54" s="327"/>
      <c r="DJ54" s="327"/>
      <c r="DK54" s="327"/>
      <c r="DL54" s="327"/>
      <c r="DM54" s="327"/>
      <c r="DN54" s="327"/>
      <c r="DO54" s="327"/>
      <c r="DP54" s="327"/>
      <c r="DQ54" s="327"/>
      <c r="DR54" s="327"/>
      <c r="DS54" s="327"/>
      <c r="DT54" s="326"/>
      <c r="DU54" s="327"/>
      <c r="DV54" s="327"/>
      <c r="DW54" s="327"/>
      <c r="DX54" s="327"/>
      <c r="DY54" s="327"/>
      <c r="DZ54" s="327"/>
      <c r="EA54" s="327"/>
      <c r="EB54" s="327"/>
      <c r="EC54" s="327"/>
      <c r="ED54" s="327"/>
      <c r="EE54" s="327"/>
      <c r="EF54" s="327"/>
      <c r="EG54" s="658"/>
      <c r="EH54" s="658"/>
      <c r="EI54" s="658"/>
      <c r="EJ54" s="658"/>
      <c r="EK54" s="658"/>
      <c r="EL54" s="658"/>
      <c r="EM54" s="658"/>
      <c r="EN54" s="658"/>
      <c r="EO54" s="658"/>
      <c r="EP54" s="658"/>
      <c r="EQ54" s="658"/>
      <c r="ER54" s="658"/>
      <c r="ES54" s="659"/>
    </row>
    <row r="55" spans="1:149" ht="12.75" customHeight="1">
      <c r="A55" s="316" t="s">
        <v>124</v>
      </c>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c r="BE55" s="317"/>
      <c r="BF55" s="317"/>
      <c r="BG55" s="317"/>
      <c r="BH55" s="317"/>
      <c r="BI55" s="317"/>
      <c r="BJ55" s="317"/>
      <c r="BK55" s="317"/>
      <c r="BL55" s="317"/>
      <c r="BM55" s="317"/>
      <c r="BN55" s="317"/>
      <c r="BO55" s="317"/>
      <c r="BP55" s="317"/>
      <c r="BQ55" s="317"/>
      <c r="BR55" s="317"/>
      <c r="BS55" s="317"/>
      <c r="BT55" s="317"/>
      <c r="BU55" s="317"/>
      <c r="BV55" s="317"/>
      <c r="BW55" s="317"/>
      <c r="BX55" s="318" t="s">
        <v>125</v>
      </c>
      <c r="BY55" s="318"/>
      <c r="BZ55" s="318"/>
      <c r="CA55" s="318"/>
      <c r="CB55" s="318"/>
      <c r="CC55" s="318"/>
      <c r="CD55" s="318"/>
      <c r="CE55" s="318"/>
      <c r="CF55" s="318" t="s">
        <v>38</v>
      </c>
      <c r="CG55" s="318"/>
      <c r="CH55" s="318"/>
      <c r="CI55" s="318"/>
      <c r="CJ55" s="318"/>
      <c r="CK55" s="318"/>
      <c r="CL55" s="318"/>
      <c r="CM55" s="318"/>
      <c r="CN55" s="318"/>
      <c r="CO55" s="318"/>
      <c r="CP55" s="318"/>
      <c r="CQ55" s="318"/>
      <c r="CR55" s="318"/>
      <c r="CS55" s="21"/>
      <c r="CT55" s="326">
        <f t="shared" si="1"/>
        <v>8939984.16</v>
      </c>
      <c r="CU55" s="331"/>
      <c r="CV55" s="331"/>
      <c r="CW55" s="331"/>
      <c r="CX55" s="331"/>
      <c r="CY55" s="331"/>
      <c r="CZ55" s="331"/>
      <c r="DA55" s="331"/>
      <c r="DB55" s="331"/>
      <c r="DC55" s="331"/>
      <c r="DD55" s="331"/>
      <c r="DE55" s="331"/>
      <c r="DF55" s="331"/>
      <c r="DG55" s="326">
        <f>DG56+DG58+DG57</f>
        <v>4757200.4</v>
      </c>
      <c r="DH55" s="327"/>
      <c r="DI55" s="327"/>
      <c r="DJ55" s="327"/>
      <c r="DK55" s="327"/>
      <c r="DL55" s="327"/>
      <c r="DM55" s="327"/>
      <c r="DN55" s="327"/>
      <c r="DO55" s="327"/>
      <c r="DP55" s="327"/>
      <c r="DQ55" s="327"/>
      <c r="DR55" s="327"/>
      <c r="DS55" s="327"/>
      <c r="DT55" s="326">
        <f>DT56+DT58+DT57</f>
        <v>2686714.08</v>
      </c>
      <c r="DU55" s="327"/>
      <c r="DV55" s="327"/>
      <c r="DW55" s="327"/>
      <c r="DX55" s="327"/>
      <c r="DY55" s="327"/>
      <c r="DZ55" s="327"/>
      <c r="EA55" s="327"/>
      <c r="EB55" s="327"/>
      <c r="EC55" s="327"/>
      <c r="ED55" s="327"/>
      <c r="EE55" s="327"/>
      <c r="EF55" s="327"/>
      <c r="EG55" s="326">
        <f>EG56+EG58+EG57</f>
        <v>1496069.68</v>
      </c>
      <c r="EH55" s="327"/>
      <c r="EI55" s="327"/>
      <c r="EJ55" s="327"/>
      <c r="EK55" s="327"/>
      <c r="EL55" s="327"/>
      <c r="EM55" s="327"/>
      <c r="EN55" s="327"/>
      <c r="EO55" s="327"/>
      <c r="EP55" s="327"/>
      <c r="EQ55" s="327"/>
      <c r="ER55" s="327"/>
      <c r="ES55" s="327"/>
    </row>
    <row r="56" spans="1:149" ht="21.75" customHeight="1">
      <c r="A56" s="329" t="s">
        <v>536</v>
      </c>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18" t="s">
        <v>126</v>
      </c>
      <c r="BY56" s="318"/>
      <c r="BZ56" s="318"/>
      <c r="CA56" s="318"/>
      <c r="CB56" s="318"/>
      <c r="CC56" s="318"/>
      <c r="CD56" s="318"/>
      <c r="CE56" s="318"/>
      <c r="CF56" s="318" t="s">
        <v>127</v>
      </c>
      <c r="CG56" s="318"/>
      <c r="CH56" s="318"/>
      <c r="CI56" s="318"/>
      <c r="CJ56" s="318"/>
      <c r="CK56" s="318"/>
      <c r="CL56" s="318"/>
      <c r="CM56" s="318"/>
      <c r="CN56" s="318"/>
      <c r="CO56" s="318"/>
      <c r="CP56" s="318"/>
      <c r="CQ56" s="318"/>
      <c r="CR56" s="318"/>
      <c r="CS56" s="21"/>
      <c r="CT56" s="326">
        <f t="shared" si="1"/>
        <v>0</v>
      </c>
      <c r="CU56" s="331"/>
      <c r="CV56" s="331"/>
      <c r="CW56" s="331"/>
      <c r="CX56" s="331"/>
      <c r="CY56" s="331"/>
      <c r="CZ56" s="331"/>
      <c r="DA56" s="331"/>
      <c r="DB56" s="331"/>
      <c r="DC56" s="331"/>
      <c r="DD56" s="331"/>
      <c r="DE56" s="331"/>
      <c r="DF56" s="331"/>
      <c r="DG56" s="326"/>
      <c r="DH56" s="327"/>
      <c r="DI56" s="327"/>
      <c r="DJ56" s="327"/>
      <c r="DK56" s="327"/>
      <c r="DL56" s="327"/>
      <c r="DM56" s="327"/>
      <c r="DN56" s="327"/>
      <c r="DO56" s="327"/>
      <c r="DP56" s="327"/>
      <c r="DQ56" s="327"/>
      <c r="DR56" s="327"/>
      <c r="DS56" s="327"/>
      <c r="DT56" s="326"/>
      <c r="DU56" s="327"/>
      <c r="DV56" s="327"/>
      <c r="DW56" s="327"/>
      <c r="DX56" s="327"/>
      <c r="DY56" s="327"/>
      <c r="DZ56" s="327"/>
      <c r="EA56" s="327"/>
      <c r="EB56" s="327"/>
      <c r="EC56" s="327"/>
      <c r="ED56" s="327"/>
      <c r="EE56" s="327"/>
      <c r="EF56" s="327"/>
      <c r="EG56" s="326"/>
      <c r="EH56" s="327"/>
      <c r="EI56" s="327"/>
      <c r="EJ56" s="327"/>
      <c r="EK56" s="327"/>
      <c r="EL56" s="327"/>
      <c r="EM56" s="327"/>
      <c r="EN56" s="327"/>
      <c r="EO56" s="327"/>
      <c r="EP56" s="327"/>
      <c r="EQ56" s="327"/>
      <c r="ER56" s="327"/>
      <c r="ES56" s="328"/>
    </row>
    <row r="57" spans="1:149" ht="11.25" customHeight="1">
      <c r="A57" s="329" t="s">
        <v>128</v>
      </c>
      <c r="B57" s="330"/>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0"/>
      <c r="BR57" s="330"/>
      <c r="BS57" s="330"/>
      <c r="BT57" s="330"/>
      <c r="BU57" s="330"/>
      <c r="BV57" s="330"/>
      <c r="BW57" s="330"/>
      <c r="BX57" s="318" t="s">
        <v>129</v>
      </c>
      <c r="BY57" s="318"/>
      <c r="BZ57" s="318"/>
      <c r="CA57" s="318"/>
      <c r="CB57" s="318"/>
      <c r="CC57" s="318"/>
      <c r="CD57" s="318"/>
      <c r="CE57" s="318"/>
      <c r="CF57" s="318" t="s">
        <v>130</v>
      </c>
      <c r="CG57" s="318"/>
      <c r="CH57" s="318"/>
      <c r="CI57" s="318"/>
      <c r="CJ57" s="318"/>
      <c r="CK57" s="318"/>
      <c r="CL57" s="318"/>
      <c r="CM57" s="318"/>
      <c r="CN57" s="318"/>
      <c r="CO57" s="318"/>
      <c r="CP57" s="318"/>
      <c r="CQ57" s="318"/>
      <c r="CR57" s="318"/>
      <c r="CS57" s="21"/>
      <c r="CT57" s="326">
        <f t="shared" si="1"/>
        <v>5545908.899999999</v>
      </c>
      <c r="CU57" s="331"/>
      <c r="CV57" s="331"/>
      <c r="CW57" s="331"/>
      <c r="CX57" s="331"/>
      <c r="CY57" s="331"/>
      <c r="CZ57" s="331"/>
      <c r="DA57" s="331"/>
      <c r="DB57" s="331"/>
      <c r="DC57" s="331"/>
      <c r="DD57" s="331"/>
      <c r="DE57" s="331"/>
      <c r="DF57" s="331"/>
      <c r="DG57" s="326">
        <f>2217725.92+112155.39</f>
        <v>2329881.31</v>
      </c>
      <c r="DH57" s="327"/>
      <c r="DI57" s="327"/>
      <c r="DJ57" s="327"/>
      <c r="DK57" s="327"/>
      <c r="DL57" s="327"/>
      <c r="DM57" s="327"/>
      <c r="DN57" s="327"/>
      <c r="DO57" s="327"/>
      <c r="DP57" s="327"/>
      <c r="DQ57" s="327"/>
      <c r="DR57" s="327"/>
      <c r="DS57" s="327"/>
      <c r="DT57" s="326">
        <f>2631623.37+21384</f>
        <v>2653007.37</v>
      </c>
      <c r="DU57" s="327"/>
      <c r="DV57" s="327"/>
      <c r="DW57" s="327"/>
      <c r="DX57" s="327"/>
      <c r="DY57" s="327"/>
      <c r="DZ57" s="327"/>
      <c r="EA57" s="327"/>
      <c r="EB57" s="327"/>
      <c r="EC57" s="327"/>
      <c r="ED57" s="327"/>
      <c r="EE57" s="327"/>
      <c r="EF57" s="327"/>
      <c r="EG57" s="326">
        <v>563020.22</v>
      </c>
      <c r="EH57" s="327"/>
      <c r="EI57" s="327"/>
      <c r="EJ57" s="327"/>
      <c r="EK57" s="327"/>
      <c r="EL57" s="327"/>
      <c r="EM57" s="327"/>
      <c r="EN57" s="327"/>
      <c r="EO57" s="327"/>
      <c r="EP57" s="327"/>
      <c r="EQ57" s="327"/>
      <c r="ER57" s="327"/>
      <c r="ES57" s="328"/>
    </row>
    <row r="58" spans="1:149" ht="11.25" customHeight="1">
      <c r="A58" s="329" t="s">
        <v>379</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18" t="s">
        <v>445</v>
      </c>
      <c r="BY58" s="318"/>
      <c r="BZ58" s="318"/>
      <c r="CA58" s="318"/>
      <c r="CB58" s="318"/>
      <c r="CC58" s="318"/>
      <c r="CD58" s="318"/>
      <c r="CE58" s="318"/>
      <c r="CF58" s="318" t="s">
        <v>378</v>
      </c>
      <c r="CG58" s="318"/>
      <c r="CH58" s="318"/>
      <c r="CI58" s="318"/>
      <c r="CJ58" s="318"/>
      <c r="CK58" s="318"/>
      <c r="CL58" s="318"/>
      <c r="CM58" s="318"/>
      <c r="CN58" s="318"/>
      <c r="CO58" s="318"/>
      <c r="CP58" s="318"/>
      <c r="CQ58" s="318"/>
      <c r="CR58" s="318"/>
      <c r="CS58" s="21"/>
      <c r="CT58" s="326">
        <f t="shared" si="1"/>
        <v>3394075.26</v>
      </c>
      <c r="CU58" s="331"/>
      <c r="CV58" s="331"/>
      <c r="CW58" s="331"/>
      <c r="CX58" s="331"/>
      <c r="CY58" s="331"/>
      <c r="CZ58" s="331"/>
      <c r="DA58" s="331"/>
      <c r="DB58" s="331"/>
      <c r="DC58" s="331"/>
      <c r="DD58" s="331"/>
      <c r="DE58" s="331"/>
      <c r="DF58" s="331"/>
      <c r="DG58" s="326">
        <f>2417853.79+9465.3</f>
        <v>2427319.09</v>
      </c>
      <c r="DH58" s="327"/>
      <c r="DI58" s="327"/>
      <c r="DJ58" s="327"/>
      <c r="DK58" s="327"/>
      <c r="DL58" s="327"/>
      <c r="DM58" s="327"/>
      <c r="DN58" s="327"/>
      <c r="DO58" s="327"/>
      <c r="DP58" s="327"/>
      <c r="DQ58" s="327"/>
      <c r="DR58" s="327"/>
      <c r="DS58" s="327"/>
      <c r="DT58" s="326">
        <v>33706.71</v>
      </c>
      <c r="DU58" s="327"/>
      <c r="DV58" s="327"/>
      <c r="DW58" s="327"/>
      <c r="DX58" s="327"/>
      <c r="DY58" s="327"/>
      <c r="DZ58" s="327"/>
      <c r="EA58" s="327"/>
      <c r="EB58" s="327"/>
      <c r="EC58" s="327"/>
      <c r="ED58" s="327"/>
      <c r="EE58" s="327"/>
      <c r="EF58" s="327"/>
      <c r="EG58" s="326">
        <v>933049.46</v>
      </c>
      <c r="EH58" s="327"/>
      <c r="EI58" s="327"/>
      <c r="EJ58" s="327"/>
      <c r="EK58" s="327"/>
      <c r="EL58" s="327"/>
      <c r="EM58" s="327"/>
      <c r="EN58" s="327"/>
      <c r="EO58" s="327"/>
      <c r="EP58" s="327"/>
      <c r="EQ58" s="327"/>
      <c r="ER58" s="327"/>
      <c r="ES58" s="328"/>
    </row>
    <row r="59" spans="1:149" s="3" customFormat="1" ht="14.25" customHeight="1">
      <c r="A59" s="450" t="s">
        <v>526</v>
      </c>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6"/>
      <c r="AY59" s="446"/>
      <c r="AZ59" s="446"/>
      <c r="BA59" s="446"/>
      <c r="BB59" s="446"/>
      <c r="BC59" s="446"/>
      <c r="BD59" s="446"/>
      <c r="BE59" s="446"/>
      <c r="BF59" s="446"/>
      <c r="BG59" s="446"/>
      <c r="BH59" s="446"/>
      <c r="BI59" s="446"/>
      <c r="BJ59" s="446"/>
      <c r="BK59" s="446"/>
      <c r="BL59" s="446"/>
      <c r="BM59" s="446"/>
      <c r="BN59" s="446"/>
      <c r="BO59" s="446"/>
      <c r="BP59" s="446"/>
      <c r="BQ59" s="446"/>
      <c r="BR59" s="446"/>
      <c r="BS59" s="446"/>
      <c r="BT59" s="446"/>
      <c r="BU59" s="446"/>
      <c r="BV59" s="446"/>
      <c r="BW59" s="446"/>
      <c r="BX59" s="318" t="s">
        <v>505</v>
      </c>
      <c r="BY59" s="318"/>
      <c r="BZ59" s="318"/>
      <c r="CA59" s="318"/>
      <c r="CB59" s="318"/>
      <c r="CC59" s="318"/>
      <c r="CD59" s="318"/>
      <c r="CE59" s="318"/>
      <c r="CF59" s="318" t="s">
        <v>131</v>
      </c>
      <c r="CG59" s="318"/>
      <c r="CH59" s="318"/>
      <c r="CI59" s="318"/>
      <c r="CJ59" s="318"/>
      <c r="CK59" s="318"/>
      <c r="CL59" s="318"/>
      <c r="CM59" s="318"/>
      <c r="CN59" s="318"/>
      <c r="CO59" s="318"/>
      <c r="CP59" s="318"/>
      <c r="CQ59" s="318"/>
      <c r="CR59" s="318"/>
      <c r="CS59" s="21"/>
      <c r="CT59" s="326"/>
      <c r="CU59" s="327"/>
      <c r="CV59" s="327"/>
      <c r="CW59" s="327"/>
      <c r="CX59" s="327"/>
      <c r="CY59" s="327"/>
      <c r="CZ59" s="327"/>
      <c r="DA59" s="327"/>
      <c r="DB59" s="327"/>
      <c r="DC59" s="327"/>
      <c r="DD59" s="327"/>
      <c r="DE59" s="327"/>
      <c r="DF59" s="327"/>
      <c r="DG59" s="326"/>
      <c r="DH59" s="327"/>
      <c r="DI59" s="327"/>
      <c r="DJ59" s="327"/>
      <c r="DK59" s="327"/>
      <c r="DL59" s="327"/>
      <c r="DM59" s="327"/>
      <c r="DN59" s="327"/>
      <c r="DO59" s="327"/>
      <c r="DP59" s="327"/>
      <c r="DQ59" s="327"/>
      <c r="DR59" s="327"/>
      <c r="DS59" s="327"/>
      <c r="DT59" s="326"/>
      <c r="DU59" s="327"/>
      <c r="DV59" s="327"/>
      <c r="DW59" s="327"/>
      <c r="DX59" s="327"/>
      <c r="DY59" s="327"/>
      <c r="DZ59" s="327"/>
      <c r="EA59" s="327"/>
      <c r="EB59" s="327"/>
      <c r="EC59" s="327"/>
      <c r="ED59" s="327"/>
      <c r="EE59" s="327"/>
      <c r="EF59" s="327"/>
      <c r="EG59" s="447"/>
      <c r="EH59" s="448"/>
      <c r="EI59" s="448"/>
      <c r="EJ59" s="448"/>
      <c r="EK59" s="448"/>
      <c r="EL59" s="448"/>
      <c r="EM59" s="448"/>
      <c r="EN59" s="448"/>
      <c r="EO59" s="448"/>
      <c r="EP59" s="448"/>
      <c r="EQ59" s="448"/>
      <c r="ER59" s="448"/>
      <c r="ES59" s="448"/>
    </row>
    <row r="60" spans="1:149" s="3" customFormat="1" ht="23.25" customHeight="1">
      <c r="A60" s="319" t="s">
        <v>527</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0"/>
      <c r="AY60" s="320"/>
      <c r="AZ60" s="320"/>
      <c r="BA60" s="320"/>
      <c r="BB60" s="320"/>
      <c r="BC60" s="320"/>
      <c r="BD60" s="320"/>
      <c r="BE60" s="320"/>
      <c r="BF60" s="320"/>
      <c r="BG60" s="320"/>
      <c r="BH60" s="320"/>
      <c r="BI60" s="320"/>
      <c r="BJ60" s="320"/>
      <c r="BK60" s="320"/>
      <c r="BL60" s="320"/>
      <c r="BM60" s="320"/>
      <c r="BN60" s="320"/>
      <c r="BO60" s="320"/>
      <c r="BP60" s="320"/>
      <c r="BQ60" s="320"/>
      <c r="BR60" s="320"/>
      <c r="BS60" s="320"/>
      <c r="BT60" s="320"/>
      <c r="BU60" s="320"/>
      <c r="BV60" s="320"/>
      <c r="BW60" s="320"/>
      <c r="BX60" s="321" t="s">
        <v>506</v>
      </c>
      <c r="BY60" s="321"/>
      <c r="BZ60" s="321"/>
      <c r="CA60" s="321"/>
      <c r="CB60" s="321"/>
      <c r="CC60" s="321"/>
      <c r="CD60" s="321"/>
      <c r="CE60" s="321"/>
      <c r="CF60" s="321" t="s">
        <v>132</v>
      </c>
      <c r="CG60" s="321"/>
      <c r="CH60" s="321"/>
      <c r="CI60" s="321"/>
      <c r="CJ60" s="321"/>
      <c r="CK60" s="321"/>
      <c r="CL60" s="321"/>
      <c r="CM60" s="321"/>
      <c r="CN60" s="321"/>
      <c r="CO60" s="321"/>
      <c r="CP60" s="321"/>
      <c r="CQ60" s="321"/>
      <c r="CR60" s="321"/>
      <c r="CS60" s="33"/>
      <c r="CT60" s="322"/>
      <c r="CU60" s="323"/>
      <c r="CV60" s="323"/>
      <c r="CW60" s="323"/>
      <c r="CX60" s="323"/>
      <c r="CY60" s="323"/>
      <c r="CZ60" s="323"/>
      <c r="DA60" s="323"/>
      <c r="DB60" s="323"/>
      <c r="DC60" s="323"/>
      <c r="DD60" s="323"/>
      <c r="DE60" s="323"/>
      <c r="DF60" s="323"/>
      <c r="DG60" s="322"/>
      <c r="DH60" s="323"/>
      <c r="DI60" s="323"/>
      <c r="DJ60" s="323"/>
      <c r="DK60" s="323"/>
      <c r="DL60" s="323"/>
      <c r="DM60" s="323"/>
      <c r="DN60" s="323"/>
      <c r="DO60" s="323"/>
      <c r="DP60" s="323"/>
      <c r="DQ60" s="323"/>
      <c r="DR60" s="323"/>
      <c r="DS60" s="323"/>
      <c r="DT60" s="322"/>
      <c r="DU60" s="323"/>
      <c r="DV60" s="323"/>
      <c r="DW60" s="323"/>
      <c r="DX60" s="323"/>
      <c r="DY60" s="323"/>
      <c r="DZ60" s="323"/>
      <c r="EA60" s="323"/>
      <c r="EB60" s="323"/>
      <c r="EC60" s="323"/>
      <c r="ED60" s="323"/>
      <c r="EE60" s="323"/>
      <c r="EF60" s="323"/>
      <c r="EG60" s="324"/>
      <c r="EH60" s="325"/>
      <c r="EI60" s="325"/>
      <c r="EJ60" s="325"/>
      <c r="EK60" s="325"/>
      <c r="EL60" s="325"/>
      <c r="EM60" s="325"/>
      <c r="EN60" s="325"/>
      <c r="EO60" s="325"/>
      <c r="EP60" s="325"/>
      <c r="EQ60" s="325"/>
      <c r="ER60" s="325"/>
      <c r="ES60" s="325"/>
    </row>
    <row r="61" spans="1:149" s="3" customFormat="1" ht="23.25" customHeight="1" thickBot="1">
      <c r="A61" s="319" t="s">
        <v>528</v>
      </c>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c r="BI61" s="320"/>
      <c r="BJ61" s="320"/>
      <c r="BK61" s="320"/>
      <c r="BL61" s="320"/>
      <c r="BM61" s="320"/>
      <c r="BN61" s="320"/>
      <c r="BO61" s="320"/>
      <c r="BP61" s="320"/>
      <c r="BQ61" s="320"/>
      <c r="BR61" s="320"/>
      <c r="BS61" s="320"/>
      <c r="BT61" s="320"/>
      <c r="BU61" s="320"/>
      <c r="BV61" s="320"/>
      <c r="BW61" s="320"/>
      <c r="BX61" s="321" t="s">
        <v>507</v>
      </c>
      <c r="BY61" s="321"/>
      <c r="BZ61" s="321"/>
      <c r="CA61" s="321"/>
      <c r="CB61" s="321"/>
      <c r="CC61" s="321"/>
      <c r="CD61" s="321"/>
      <c r="CE61" s="321"/>
      <c r="CF61" s="321" t="s">
        <v>133</v>
      </c>
      <c r="CG61" s="321"/>
      <c r="CH61" s="321"/>
      <c r="CI61" s="321"/>
      <c r="CJ61" s="321"/>
      <c r="CK61" s="321"/>
      <c r="CL61" s="321"/>
      <c r="CM61" s="321"/>
      <c r="CN61" s="321"/>
      <c r="CO61" s="321"/>
      <c r="CP61" s="321"/>
      <c r="CQ61" s="321"/>
      <c r="CR61" s="321"/>
      <c r="CS61" s="33"/>
      <c r="CT61" s="322"/>
      <c r="CU61" s="323"/>
      <c r="CV61" s="323"/>
      <c r="CW61" s="323"/>
      <c r="CX61" s="323"/>
      <c r="CY61" s="323"/>
      <c r="CZ61" s="323"/>
      <c r="DA61" s="323"/>
      <c r="DB61" s="323"/>
      <c r="DC61" s="323"/>
      <c r="DD61" s="323"/>
      <c r="DE61" s="323"/>
      <c r="DF61" s="323"/>
      <c r="DG61" s="322"/>
      <c r="DH61" s="323"/>
      <c r="DI61" s="323"/>
      <c r="DJ61" s="323"/>
      <c r="DK61" s="323"/>
      <c r="DL61" s="323"/>
      <c r="DM61" s="323"/>
      <c r="DN61" s="323"/>
      <c r="DO61" s="323"/>
      <c r="DP61" s="323"/>
      <c r="DQ61" s="323"/>
      <c r="DR61" s="323"/>
      <c r="DS61" s="323"/>
      <c r="DT61" s="322"/>
      <c r="DU61" s="323"/>
      <c r="DV61" s="323"/>
      <c r="DW61" s="323"/>
      <c r="DX61" s="323"/>
      <c r="DY61" s="323"/>
      <c r="DZ61" s="323"/>
      <c r="EA61" s="323"/>
      <c r="EB61" s="323"/>
      <c r="EC61" s="323"/>
      <c r="ED61" s="323"/>
      <c r="EE61" s="323"/>
      <c r="EF61" s="323"/>
      <c r="EG61" s="324"/>
      <c r="EH61" s="325"/>
      <c r="EI61" s="325"/>
      <c r="EJ61" s="325"/>
      <c r="EK61" s="325"/>
      <c r="EL61" s="325"/>
      <c r="EM61" s="325"/>
      <c r="EN61" s="325"/>
      <c r="EO61" s="325"/>
      <c r="EP61" s="325"/>
      <c r="EQ61" s="325"/>
      <c r="ER61" s="325"/>
      <c r="ES61" s="325"/>
    </row>
    <row r="62" spans="1:149" ht="12.75" customHeight="1">
      <c r="A62" s="432" t="s">
        <v>134</v>
      </c>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c r="BF62" s="433"/>
      <c r="BG62" s="433"/>
      <c r="BH62" s="433"/>
      <c r="BI62" s="433"/>
      <c r="BJ62" s="433"/>
      <c r="BK62" s="433"/>
      <c r="BL62" s="433"/>
      <c r="BM62" s="433"/>
      <c r="BN62" s="433"/>
      <c r="BO62" s="433"/>
      <c r="BP62" s="433"/>
      <c r="BQ62" s="433"/>
      <c r="BR62" s="433"/>
      <c r="BS62" s="433"/>
      <c r="BT62" s="433"/>
      <c r="BU62" s="433"/>
      <c r="BV62" s="433"/>
      <c r="BW62" s="433"/>
      <c r="BX62" s="434" t="s">
        <v>135</v>
      </c>
      <c r="BY62" s="434"/>
      <c r="BZ62" s="434"/>
      <c r="CA62" s="434"/>
      <c r="CB62" s="434"/>
      <c r="CC62" s="434"/>
      <c r="CD62" s="434"/>
      <c r="CE62" s="434"/>
      <c r="CF62" s="434" t="s">
        <v>136</v>
      </c>
      <c r="CG62" s="434"/>
      <c r="CH62" s="434"/>
      <c r="CI62" s="434"/>
      <c r="CJ62" s="434"/>
      <c r="CK62" s="434"/>
      <c r="CL62" s="434"/>
      <c r="CM62" s="434"/>
      <c r="CN62" s="434"/>
      <c r="CO62" s="434"/>
      <c r="CP62" s="434"/>
      <c r="CQ62" s="434"/>
      <c r="CR62" s="434"/>
      <c r="CS62" s="30"/>
      <c r="CT62" s="451">
        <f t="shared" si="0"/>
        <v>-200000</v>
      </c>
      <c r="CU62" s="657"/>
      <c r="CV62" s="657"/>
      <c r="CW62" s="657"/>
      <c r="CX62" s="657"/>
      <c r="CY62" s="657"/>
      <c r="CZ62" s="657"/>
      <c r="DA62" s="657"/>
      <c r="DB62" s="657"/>
      <c r="DC62" s="657"/>
      <c r="DD62" s="657"/>
      <c r="DE62" s="657"/>
      <c r="DF62" s="657"/>
      <c r="DG62" s="451"/>
      <c r="DH62" s="413"/>
      <c r="DI62" s="413"/>
      <c r="DJ62" s="413"/>
      <c r="DK62" s="413"/>
      <c r="DL62" s="413"/>
      <c r="DM62" s="413"/>
      <c r="DN62" s="413"/>
      <c r="DO62" s="413"/>
      <c r="DP62" s="413"/>
      <c r="DQ62" s="413"/>
      <c r="DR62" s="413"/>
      <c r="DS62" s="413"/>
      <c r="DT62" s="451"/>
      <c r="DU62" s="413"/>
      <c r="DV62" s="413"/>
      <c r="DW62" s="413"/>
      <c r="DX62" s="413"/>
      <c r="DY62" s="413"/>
      <c r="DZ62" s="413"/>
      <c r="EA62" s="413"/>
      <c r="EB62" s="413"/>
      <c r="EC62" s="413"/>
      <c r="ED62" s="413"/>
      <c r="EE62" s="413"/>
      <c r="EF62" s="413"/>
      <c r="EG62" s="654">
        <f>EG63</f>
        <v>-200000</v>
      </c>
      <c r="EH62" s="655"/>
      <c r="EI62" s="655"/>
      <c r="EJ62" s="655"/>
      <c r="EK62" s="655"/>
      <c r="EL62" s="655"/>
      <c r="EM62" s="655"/>
      <c r="EN62" s="655"/>
      <c r="EO62" s="655"/>
      <c r="EP62" s="655"/>
      <c r="EQ62" s="655"/>
      <c r="ER62" s="655"/>
      <c r="ES62" s="656"/>
    </row>
    <row r="63" spans="1:149" ht="22.5" customHeight="1">
      <c r="A63" s="439" t="s">
        <v>137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0"/>
      <c r="AY63" s="420"/>
      <c r="AZ63" s="420"/>
      <c r="BA63" s="420"/>
      <c r="BB63" s="420"/>
      <c r="BC63" s="420"/>
      <c r="BD63" s="420"/>
      <c r="BE63" s="420"/>
      <c r="BF63" s="420"/>
      <c r="BG63" s="420"/>
      <c r="BH63" s="420"/>
      <c r="BI63" s="420"/>
      <c r="BJ63" s="420"/>
      <c r="BK63" s="420"/>
      <c r="BL63" s="420"/>
      <c r="BM63" s="420"/>
      <c r="BN63" s="420"/>
      <c r="BO63" s="420"/>
      <c r="BP63" s="420"/>
      <c r="BQ63" s="420"/>
      <c r="BR63" s="420"/>
      <c r="BS63" s="420"/>
      <c r="BT63" s="420"/>
      <c r="BU63" s="420"/>
      <c r="BV63" s="420"/>
      <c r="BW63" s="420"/>
      <c r="BX63" s="318" t="s">
        <v>138</v>
      </c>
      <c r="BY63" s="318"/>
      <c r="BZ63" s="318"/>
      <c r="CA63" s="318"/>
      <c r="CB63" s="318"/>
      <c r="CC63" s="318"/>
      <c r="CD63" s="318"/>
      <c r="CE63" s="318"/>
      <c r="CF63" s="318"/>
      <c r="CG63" s="318"/>
      <c r="CH63" s="318"/>
      <c r="CI63" s="318"/>
      <c r="CJ63" s="318"/>
      <c r="CK63" s="318"/>
      <c r="CL63" s="318"/>
      <c r="CM63" s="318"/>
      <c r="CN63" s="318"/>
      <c r="CO63" s="318"/>
      <c r="CP63" s="318"/>
      <c r="CQ63" s="318"/>
      <c r="CR63" s="318"/>
      <c r="CS63" s="21"/>
      <c r="CT63" s="326">
        <f t="shared" si="0"/>
        <v>-200000</v>
      </c>
      <c r="CU63" s="331"/>
      <c r="CV63" s="331"/>
      <c r="CW63" s="331"/>
      <c r="CX63" s="331"/>
      <c r="CY63" s="331"/>
      <c r="CZ63" s="331"/>
      <c r="DA63" s="331"/>
      <c r="DB63" s="331"/>
      <c r="DC63" s="331"/>
      <c r="DD63" s="331"/>
      <c r="DE63" s="331"/>
      <c r="DF63" s="331"/>
      <c r="DG63" s="326"/>
      <c r="DH63" s="327"/>
      <c r="DI63" s="327"/>
      <c r="DJ63" s="327"/>
      <c r="DK63" s="327"/>
      <c r="DL63" s="327"/>
      <c r="DM63" s="327"/>
      <c r="DN63" s="327"/>
      <c r="DO63" s="327"/>
      <c r="DP63" s="327"/>
      <c r="DQ63" s="327"/>
      <c r="DR63" s="327"/>
      <c r="DS63" s="327"/>
      <c r="DT63" s="326"/>
      <c r="DU63" s="327"/>
      <c r="DV63" s="327"/>
      <c r="DW63" s="327"/>
      <c r="DX63" s="327"/>
      <c r="DY63" s="327"/>
      <c r="DZ63" s="327"/>
      <c r="EA63" s="327"/>
      <c r="EB63" s="327"/>
      <c r="EC63" s="327"/>
      <c r="ED63" s="327"/>
      <c r="EE63" s="327"/>
      <c r="EF63" s="327"/>
      <c r="EG63" s="650">
        <v>-200000</v>
      </c>
      <c r="EH63" s="650"/>
      <c r="EI63" s="650"/>
      <c r="EJ63" s="650"/>
      <c r="EK63" s="650"/>
      <c r="EL63" s="650"/>
      <c r="EM63" s="650"/>
      <c r="EN63" s="650"/>
      <c r="EO63" s="650"/>
      <c r="EP63" s="650"/>
      <c r="EQ63" s="650"/>
      <c r="ER63" s="650"/>
      <c r="ES63" s="653"/>
    </row>
    <row r="64" spans="1:149" ht="12.75" customHeight="1">
      <c r="A64" s="439" t="s">
        <v>139</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20"/>
      <c r="BS64" s="420"/>
      <c r="BT64" s="420"/>
      <c r="BU64" s="420"/>
      <c r="BV64" s="420"/>
      <c r="BW64" s="420"/>
      <c r="BX64" s="318" t="s">
        <v>140</v>
      </c>
      <c r="BY64" s="318"/>
      <c r="BZ64" s="318"/>
      <c r="CA64" s="318"/>
      <c r="CB64" s="318"/>
      <c r="CC64" s="318"/>
      <c r="CD64" s="318"/>
      <c r="CE64" s="318"/>
      <c r="CF64" s="318"/>
      <c r="CG64" s="318"/>
      <c r="CH64" s="318"/>
      <c r="CI64" s="318"/>
      <c r="CJ64" s="318"/>
      <c r="CK64" s="318"/>
      <c r="CL64" s="318"/>
      <c r="CM64" s="318"/>
      <c r="CN64" s="318"/>
      <c r="CO64" s="318"/>
      <c r="CP64" s="318"/>
      <c r="CQ64" s="318"/>
      <c r="CR64" s="318"/>
      <c r="CS64" s="21"/>
      <c r="CT64" s="326">
        <f t="shared" si="0"/>
        <v>0</v>
      </c>
      <c r="CU64" s="331"/>
      <c r="CV64" s="331"/>
      <c r="CW64" s="331"/>
      <c r="CX64" s="331"/>
      <c r="CY64" s="331"/>
      <c r="CZ64" s="331"/>
      <c r="DA64" s="331"/>
      <c r="DB64" s="331"/>
      <c r="DC64" s="331"/>
      <c r="DD64" s="331"/>
      <c r="DE64" s="331"/>
      <c r="DF64" s="331"/>
      <c r="DG64" s="326"/>
      <c r="DH64" s="327"/>
      <c r="DI64" s="327"/>
      <c r="DJ64" s="327"/>
      <c r="DK64" s="327"/>
      <c r="DL64" s="327"/>
      <c r="DM64" s="327"/>
      <c r="DN64" s="327"/>
      <c r="DO64" s="327"/>
      <c r="DP64" s="327"/>
      <c r="DQ64" s="327"/>
      <c r="DR64" s="327"/>
      <c r="DS64" s="327"/>
      <c r="DT64" s="326"/>
      <c r="DU64" s="327"/>
      <c r="DV64" s="327"/>
      <c r="DW64" s="327"/>
      <c r="DX64" s="327"/>
      <c r="DY64" s="327"/>
      <c r="DZ64" s="327"/>
      <c r="EA64" s="327"/>
      <c r="EB64" s="327"/>
      <c r="EC64" s="327"/>
      <c r="ED64" s="327"/>
      <c r="EE64" s="327"/>
      <c r="EF64" s="327"/>
      <c r="EG64" s="443"/>
      <c r="EH64" s="443"/>
      <c r="EI64" s="443"/>
      <c r="EJ64" s="443"/>
      <c r="EK64" s="443"/>
      <c r="EL64" s="443"/>
      <c r="EM64" s="443"/>
      <c r="EN64" s="443"/>
      <c r="EO64" s="443"/>
      <c r="EP64" s="443"/>
      <c r="EQ64" s="443"/>
      <c r="ER64" s="443"/>
      <c r="ES64" s="444"/>
    </row>
    <row r="65" spans="1:149" ht="12.75" customHeight="1">
      <c r="A65" s="439" t="s">
        <v>142</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318" t="s">
        <v>141</v>
      </c>
      <c r="BY65" s="318"/>
      <c r="BZ65" s="318"/>
      <c r="CA65" s="318"/>
      <c r="CB65" s="318"/>
      <c r="CC65" s="318"/>
      <c r="CD65" s="318"/>
      <c r="CE65" s="318"/>
      <c r="CF65" s="318"/>
      <c r="CG65" s="318"/>
      <c r="CH65" s="318"/>
      <c r="CI65" s="318"/>
      <c r="CJ65" s="318"/>
      <c r="CK65" s="318"/>
      <c r="CL65" s="318"/>
      <c r="CM65" s="318"/>
      <c r="CN65" s="318"/>
      <c r="CO65" s="318"/>
      <c r="CP65" s="318"/>
      <c r="CQ65" s="318"/>
      <c r="CR65" s="318"/>
      <c r="CS65" s="21"/>
      <c r="CT65" s="326">
        <f t="shared" si="0"/>
        <v>0</v>
      </c>
      <c r="CU65" s="331"/>
      <c r="CV65" s="331"/>
      <c r="CW65" s="331"/>
      <c r="CX65" s="331"/>
      <c r="CY65" s="331"/>
      <c r="CZ65" s="331"/>
      <c r="DA65" s="331"/>
      <c r="DB65" s="331"/>
      <c r="DC65" s="331"/>
      <c r="DD65" s="331"/>
      <c r="DE65" s="331"/>
      <c r="DF65" s="331"/>
      <c r="DG65" s="326"/>
      <c r="DH65" s="327"/>
      <c r="DI65" s="327"/>
      <c r="DJ65" s="327"/>
      <c r="DK65" s="327"/>
      <c r="DL65" s="327"/>
      <c r="DM65" s="327"/>
      <c r="DN65" s="327"/>
      <c r="DO65" s="327"/>
      <c r="DP65" s="327"/>
      <c r="DQ65" s="327"/>
      <c r="DR65" s="327"/>
      <c r="DS65" s="327"/>
      <c r="DT65" s="326"/>
      <c r="DU65" s="327"/>
      <c r="DV65" s="327"/>
      <c r="DW65" s="327"/>
      <c r="DX65" s="327"/>
      <c r="DY65" s="327"/>
      <c r="DZ65" s="327"/>
      <c r="EA65" s="327"/>
      <c r="EB65" s="327"/>
      <c r="EC65" s="327"/>
      <c r="ED65" s="327"/>
      <c r="EE65" s="327"/>
      <c r="EF65" s="327"/>
      <c r="EG65" s="443"/>
      <c r="EH65" s="443"/>
      <c r="EI65" s="443"/>
      <c r="EJ65" s="443"/>
      <c r="EK65" s="443"/>
      <c r="EL65" s="443"/>
      <c r="EM65" s="443"/>
      <c r="EN65" s="443"/>
      <c r="EO65" s="443"/>
      <c r="EP65" s="443"/>
      <c r="EQ65" s="443"/>
      <c r="ER65" s="443"/>
      <c r="ES65" s="444"/>
    </row>
    <row r="66" spans="1:149" ht="12.75" customHeight="1">
      <c r="A66" s="456" t="s">
        <v>143</v>
      </c>
      <c r="B66" s="457"/>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7"/>
      <c r="AY66" s="457"/>
      <c r="AZ66" s="457"/>
      <c r="BA66" s="457"/>
      <c r="BB66" s="457"/>
      <c r="BC66" s="457"/>
      <c r="BD66" s="457"/>
      <c r="BE66" s="457"/>
      <c r="BF66" s="457"/>
      <c r="BG66" s="457"/>
      <c r="BH66" s="457"/>
      <c r="BI66" s="457"/>
      <c r="BJ66" s="457"/>
      <c r="BK66" s="457"/>
      <c r="BL66" s="457"/>
      <c r="BM66" s="457"/>
      <c r="BN66" s="457"/>
      <c r="BO66" s="457"/>
      <c r="BP66" s="457"/>
      <c r="BQ66" s="457"/>
      <c r="BR66" s="457"/>
      <c r="BS66" s="457"/>
      <c r="BT66" s="457"/>
      <c r="BU66" s="457"/>
      <c r="BV66" s="457"/>
      <c r="BW66" s="457"/>
      <c r="BX66" s="458" t="s">
        <v>144</v>
      </c>
      <c r="BY66" s="458"/>
      <c r="BZ66" s="458"/>
      <c r="CA66" s="458"/>
      <c r="CB66" s="458"/>
      <c r="CC66" s="458"/>
      <c r="CD66" s="458"/>
      <c r="CE66" s="458"/>
      <c r="CF66" s="458" t="s">
        <v>38</v>
      </c>
      <c r="CG66" s="458"/>
      <c r="CH66" s="458"/>
      <c r="CI66" s="458"/>
      <c r="CJ66" s="458"/>
      <c r="CK66" s="458"/>
      <c r="CL66" s="458"/>
      <c r="CM66" s="458"/>
      <c r="CN66" s="458"/>
      <c r="CO66" s="458"/>
      <c r="CP66" s="458"/>
      <c r="CQ66" s="458"/>
      <c r="CR66" s="458"/>
      <c r="CS66" s="21"/>
      <c r="CT66" s="326">
        <f>45800+DT66</f>
        <v>66351.22</v>
      </c>
      <c r="CU66" s="331"/>
      <c r="CV66" s="331"/>
      <c r="CW66" s="331"/>
      <c r="CX66" s="331"/>
      <c r="CY66" s="331"/>
      <c r="CZ66" s="331"/>
      <c r="DA66" s="331"/>
      <c r="DB66" s="331"/>
      <c r="DC66" s="331"/>
      <c r="DD66" s="331"/>
      <c r="DE66" s="331"/>
      <c r="DF66" s="331"/>
      <c r="DG66" s="326">
        <f>DG67+DG68</f>
        <v>0</v>
      </c>
      <c r="DH66" s="327"/>
      <c r="DI66" s="327"/>
      <c r="DJ66" s="327"/>
      <c r="DK66" s="327"/>
      <c r="DL66" s="327"/>
      <c r="DM66" s="327"/>
      <c r="DN66" s="327"/>
      <c r="DO66" s="327"/>
      <c r="DP66" s="327"/>
      <c r="DQ66" s="327"/>
      <c r="DR66" s="327"/>
      <c r="DS66" s="327"/>
      <c r="DT66" s="326">
        <f>DT67</f>
        <v>20551.22</v>
      </c>
      <c r="DU66" s="327"/>
      <c r="DV66" s="327"/>
      <c r="DW66" s="327"/>
      <c r="DX66" s="327"/>
      <c r="DY66" s="327"/>
      <c r="DZ66" s="327"/>
      <c r="EA66" s="327"/>
      <c r="EB66" s="327"/>
      <c r="EC66" s="327"/>
      <c r="ED66" s="327"/>
      <c r="EE66" s="327"/>
      <c r="EF66" s="327"/>
      <c r="EG66" s="650">
        <f>EG67+EG68</f>
        <v>0</v>
      </c>
      <c r="EH66" s="651"/>
      <c r="EI66" s="651"/>
      <c r="EJ66" s="651"/>
      <c r="EK66" s="651"/>
      <c r="EL66" s="651"/>
      <c r="EM66" s="651"/>
      <c r="EN66" s="651"/>
      <c r="EO66" s="651"/>
      <c r="EP66" s="651"/>
      <c r="EQ66" s="651"/>
      <c r="ER66" s="651"/>
      <c r="ES66" s="652"/>
    </row>
    <row r="67" spans="1:149" ht="22.5" customHeight="1">
      <c r="A67" s="624" t="s">
        <v>145</v>
      </c>
      <c r="B67" s="625"/>
      <c r="C67" s="625"/>
      <c r="D67" s="625"/>
      <c r="E67" s="625"/>
      <c r="F67" s="625"/>
      <c r="G67" s="625"/>
      <c r="H67" s="625"/>
      <c r="I67" s="625"/>
      <c r="J67" s="625"/>
      <c r="K67" s="625"/>
      <c r="L67" s="625"/>
      <c r="M67" s="625"/>
      <c r="N67" s="625"/>
      <c r="O67" s="625"/>
      <c r="P67" s="625"/>
      <c r="Q67" s="625"/>
      <c r="R67" s="625"/>
      <c r="S67" s="625"/>
      <c r="T67" s="625"/>
      <c r="U67" s="625"/>
      <c r="V67" s="625"/>
      <c r="W67" s="625"/>
      <c r="X67" s="625"/>
      <c r="Y67" s="625"/>
      <c r="Z67" s="625"/>
      <c r="AA67" s="625"/>
      <c r="AB67" s="625"/>
      <c r="AC67" s="625"/>
      <c r="AD67" s="625"/>
      <c r="AE67" s="625"/>
      <c r="AF67" s="625"/>
      <c r="AG67" s="625"/>
      <c r="AH67" s="625"/>
      <c r="AI67" s="625"/>
      <c r="AJ67" s="625"/>
      <c r="AK67" s="625"/>
      <c r="AL67" s="625"/>
      <c r="AM67" s="625"/>
      <c r="AN67" s="625"/>
      <c r="AO67" s="625"/>
      <c r="AP67" s="625"/>
      <c r="AQ67" s="625"/>
      <c r="AR67" s="625"/>
      <c r="AS67" s="625"/>
      <c r="AT67" s="625"/>
      <c r="AU67" s="625"/>
      <c r="AV67" s="625"/>
      <c r="AW67" s="625"/>
      <c r="AX67" s="625"/>
      <c r="AY67" s="625"/>
      <c r="AZ67" s="625"/>
      <c r="BA67" s="625"/>
      <c r="BB67" s="625"/>
      <c r="BC67" s="625"/>
      <c r="BD67" s="625"/>
      <c r="BE67" s="625"/>
      <c r="BF67" s="625"/>
      <c r="BG67" s="625"/>
      <c r="BH67" s="625"/>
      <c r="BI67" s="625"/>
      <c r="BJ67" s="625"/>
      <c r="BK67" s="625"/>
      <c r="BL67" s="625"/>
      <c r="BM67" s="625"/>
      <c r="BN67" s="625"/>
      <c r="BO67" s="625"/>
      <c r="BP67" s="625"/>
      <c r="BQ67" s="625"/>
      <c r="BR67" s="625"/>
      <c r="BS67" s="625"/>
      <c r="BT67" s="625"/>
      <c r="BU67" s="625"/>
      <c r="BV67" s="625"/>
      <c r="BW67" s="625"/>
      <c r="BX67" s="321" t="s">
        <v>146</v>
      </c>
      <c r="BY67" s="321"/>
      <c r="BZ67" s="321"/>
      <c r="CA67" s="321"/>
      <c r="CB67" s="321"/>
      <c r="CC67" s="321"/>
      <c r="CD67" s="321"/>
      <c r="CE67" s="321"/>
      <c r="CF67" s="321" t="s">
        <v>147</v>
      </c>
      <c r="CG67" s="321"/>
      <c r="CH67" s="321"/>
      <c r="CI67" s="321"/>
      <c r="CJ67" s="321"/>
      <c r="CK67" s="321"/>
      <c r="CL67" s="321"/>
      <c r="CM67" s="321"/>
      <c r="CN67" s="321"/>
      <c r="CO67" s="321"/>
      <c r="CP67" s="321"/>
      <c r="CQ67" s="321"/>
      <c r="CR67" s="321"/>
      <c r="CS67" s="33"/>
      <c r="CT67" s="322">
        <f>EG67+DT67</f>
        <v>20551.22</v>
      </c>
      <c r="CU67" s="626"/>
      <c r="CV67" s="626"/>
      <c r="CW67" s="626"/>
      <c r="CX67" s="626"/>
      <c r="CY67" s="626"/>
      <c r="CZ67" s="626"/>
      <c r="DA67" s="626"/>
      <c r="DB67" s="626"/>
      <c r="DC67" s="626"/>
      <c r="DD67" s="626"/>
      <c r="DE67" s="626"/>
      <c r="DF67" s="626"/>
      <c r="DG67" s="322"/>
      <c r="DH67" s="323"/>
      <c r="DI67" s="323"/>
      <c r="DJ67" s="323"/>
      <c r="DK67" s="323"/>
      <c r="DL67" s="323"/>
      <c r="DM67" s="323"/>
      <c r="DN67" s="323"/>
      <c r="DO67" s="323"/>
      <c r="DP67" s="323"/>
      <c r="DQ67" s="323"/>
      <c r="DR67" s="323"/>
      <c r="DS67" s="323"/>
      <c r="DT67" s="322">
        <v>20551.22</v>
      </c>
      <c r="DU67" s="323"/>
      <c r="DV67" s="323"/>
      <c r="DW67" s="323"/>
      <c r="DX67" s="323"/>
      <c r="DY67" s="323"/>
      <c r="DZ67" s="323"/>
      <c r="EA67" s="323"/>
      <c r="EB67" s="323"/>
      <c r="EC67" s="323"/>
      <c r="ED67" s="323"/>
      <c r="EE67" s="323"/>
      <c r="EF67" s="323"/>
      <c r="EG67" s="633"/>
      <c r="EH67" s="634"/>
      <c r="EI67" s="634"/>
      <c r="EJ67" s="634"/>
      <c r="EK67" s="634"/>
      <c r="EL67" s="634"/>
      <c r="EM67" s="634"/>
      <c r="EN67" s="634"/>
      <c r="EO67" s="634"/>
      <c r="EP67" s="634"/>
      <c r="EQ67" s="634"/>
      <c r="ER67" s="634"/>
      <c r="ES67" s="635"/>
    </row>
    <row r="68" spans="1:149" ht="14.25" customHeight="1" thickBot="1">
      <c r="A68" s="636" t="s">
        <v>496</v>
      </c>
      <c r="B68" s="637"/>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c r="AF68" s="637"/>
      <c r="AG68" s="637"/>
      <c r="AH68" s="637"/>
      <c r="AI68" s="637"/>
      <c r="AJ68" s="637"/>
      <c r="AK68" s="637"/>
      <c r="AL68" s="637"/>
      <c r="AM68" s="637"/>
      <c r="AN68" s="637"/>
      <c r="AO68" s="637"/>
      <c r="AP68" s="637"/>
      <c r="AQ68" s="637"/>
      <c r="AR68" s="637"/>
      <c r="AS68" s="637"/>
      <c r="AT68" s="637"/>
      <c r="AU68" s="637"/>
      <c r="AV68" s="637"/>
      <c r="AW68" s="637"/>
      <c r="AX68" s="637"/>
      <c r="AY68" s="637"/>
      <c r="AZ68" s="637"/>
      <c r="BA68" s="637"/>
      <c r="BB68" s="637"/>
      <c r="BC68" s="637"/>
      <c r="BD68" s="637"/>
      <c r="BE68" s="637"/>
      <c r="BF68" s="637"/>
      <c r="BG68" s="637"/>
      <c r="BH68" s="637"/>
      <c r="BI68" s="637"/>
      <c r="BJ68" s="637"/>
      <c r="BK68" s="637"/>
      <c r="BL68" s="637"/>
      <c r="BM68" s="637"/>
      <c r="BN68" s="637"/>
      <c r="BO68" s="637"/>
      <c r="BP68" s="637"/>
      <c r="BQ68" s="637"/>
      <c r="BR68" s="637"/>
      <c r="BS68" s="637"/>
      <c r="BT68" s="637"/>
      <c r="BU68" s="637"/>
      <c r="BV68" s="637"/>
      <c r="BW68" s="638"/>
      <c r="BX68" s="406" t="s">
        <v>498</v>
      </c>
      <c r="BY68" s="407"/>
      <c r="BZ68" s="407"/>
      <c r="CA68" s="407"/>
      <c r="CB68" s="407"/>
      <c r="CC68" s="407"/>
      <c r="CD68" s="407"/>
      <c r="CE68" s="639"/>
      <c r="CF68" s="640" t="s">
        <v>147</v>
      </c>
      <c r="CG68" s="407"/>
      <c r="CH68" s="407"/>
      <c r="CI68" s="407"/>
      <c r="CJ68" s="407"/>
      <c r="CK68" s="407"/>
      <c r="CL68" s="407"/>
      <c r="CM68" s="407"/>
      <c r="CN68" s="407"/>
      <c r="CO68" s="407"/>
      <c r="CP68" s="407"/>
      <c r="CQ68" s="407"/>
      <c r="CR68" s="639"/>
      <c r="CS68" s="306"/>
      <c r="CT68" s="641"/>
      <c r="CU68" s="642"/>
      <c r="CV68" s="642"/>
      <c r="CW68" s="642"/>
      <c r="CX68" s="642"/>
      <c r="CY68" s="642"/>
      <c r="CZ68" s="642"/>
      <c r="DA68" s="642"/>
      <c r="DB68" s="642"/>
      <c r="DC68" s="642"/>
      <c r="DD68" s="642"/>
      <c r="DE68" s="642"/>
      <c r="DF68" s="643"/>
      <c r="DG68" s="644"/>
      <c r="DH68" s="645"/>
      <c r="DI68" s="645"/>
      <c r="DJ68" s="645"/>
      <c r="DK68" s="645"/>
      <c r="DL68" s="645"/>
      <c r="DM68" s="645"/>
      <c r="DN68" s="645"/>
      <c r="DO68" s="645"/>
      <c r="DP68" s="645"/>
      <c r="DQ68" s="645"/>
      <c r="DR68" s="645"/>
      <c r="DS68" s="646"/>
      <c r="DT68" s="641"/>
      <c r="DU68" s="642"/>
      <c r="DV68" s="642"/>
      <c r="DW68" s="642"/>
      <c r="DX68" s="642"/>
      <c r="DY68" s="642"/>
      <c r="DZ68" s="642"/>
      <c r="EA68" s="642"/>
      <c r="EB68" s="642"/>
      <c r="EC68" s="642"/>
      <c r="ED68" s="642"/>
      <c r="EE68" s="642"/>
      <c r="EF68" s="643"/>
      <c r="EG68" s="647"/>
      <c r="EH68" s="648"/>
      <c r="EI68" s="648"/>
      <c r="EJ68" s="648"/>
      <c r="EK68" s="648"/>
      <c r="EL68" s="648"/>
      <c r="EM68" s="648"/>
      <c r="EN68" s="648"/>
      <c r="EO68" s="648"/>
      <c r="EP68" s="648"/>
      <c r="EQ68" s="648"/>
      <c r="ER68" s="648"/>
      <c r="ES68" s="649"/>
    </row>
    <row r="69" ht="3" customHeight="1"/>
    <row r="70" s="3" customFormat="1" ht="11.25" customHeight="1" hidden="1">
      <c r="A70" s="17" t="s">
        <v>203</v>
      </c>
    </row>
    <row r="71" s="3" customFormat="1" ht="11.25" customHeight="1" hidden="1">
      <c r="A71" s="17" t="s">
        <v>204</v>
      </c>
    </row>
    <row r="72" s="3" customFormat="1" ht="11.25" customHeight="1" hidden="1">
      <c r="A72" s="17" t="s">
        <v>205</v>
      </c>
    </row>
    <row r="73" s="3" customFormat="1" ht="10.5" customHeight="1" hidden="1">
      <c r="A73" s="17" t="s">
        <v>206</v>
      </c>
    </row>
    <row r="74" s="3" customFormat="1" ht="10.5" customHeight="1" hidden="1">
      <c r="A74" s="17" t="s">
        <v>207</v>
      </c>
    </row>
    <row r="75" s="3" customFormat="1" ht="10.5" customHeight="1" hidden="1">
      <c r="A75" s="17" t="s">
        <v>208</v>
      </c>
    </row>
    <row r="76" spans="1:149" s="3" customFormat="1" ht="19.5" customHeight="1" hidden="1">
      <c r="A76" s="465" t="s">
        <v>209</v>
      </c>
      <c r="B76" s="465"/>
      <c r="C76" s="465"/>
      <c r="D76" s="465"/>
      <c r="E76" s="465"/>
      <c r="F76" s="465"/>
      <c r="G76" s="465"/>
      <c r="H76" s="465"/>
      <c r="I76" s="465"/>
      <c r="J76" s="465"/>
      <c r="K76" s="465"/>
      <c r="L76" s="465"/>
      <c r="M76" s="465"/>
      <c r="N76" s="465"/>
      <c r="O76" s="465"/>
      <c r="P76" s="465"/>
      <c r="Q76" s="465"/>
      <c r="R76" s="465"/>
      <c r="S76" s="465"/>
      <c r="T76" s="465"/>
      <c r="U76" s="465"/>
      <c r="V76" s="465"/>
      <c r="W76" s="465"/>
      <c r="X76" s="465"/>
      <c r="Y76" s="465"/>
      <c r="Z76" s="465"/>
      <c r="AA76" s="465"/>
      <c r="AB76" s="465"/>
      <c r="AC76" s="465"/>
      <c r="AD76" s="465"/>
      <c r="AE76" s="465"/>
      <c r="AF76" s="465"/>
      <c r="AG76" s="465"/>
      <c r="AH76" s="465"/>
      <c r="AI76" s="465"/>
      <c r="AJ76" s="465"/>
      <c r="AK76" s="465"/>
      <c r="AL76" s="465"/>
      <c r="AM76" s="465"/>
      <c r="AN76" s="465"/>
      <c r="AO76" s="465"/>
      <c r="AP76" s="465"/>
      <c r="AQ76" s="465"/>
      <c r="AR76" s="465"/>
      <c r="AS76" s="465"/>
      <c r="AT76" s="465"/>
      <c r="AU76" s="465"/>
      <c r="AV76" s="465"/>
      <c r="AW76" s="465"/>
      <c r="AX76" s="465"/>
      <c r="AY76" s="465"/>
      <c r="AZ76" s="465"/>
      <c r="BA76" s="465"/>
      <c r="BB76" s="465"/>
      <c r="BC76" s="465"/>
      <c r="BD76" s="465"/>
      <c r="BE76" s="465"/>
      <c r="BF76" s="465"/>
      <c r="BG76" s="465"/>
      <c r="BH76" s="465"/>
      <c r="BI76" s="465"/>
      <c r="BJ76" s="465"/>
      <c r="BK76" s="465"/>
      <c r="BL76" s="465"/>
      <c r="BM76" s="465"/>
      <c r="BN76" s="465"/>
      <c r="BO76" s="465"/>
      <c r="BP76" s="465"/>
      <c r="BQ76" s="465"/>
      <c r="BR76" s="465"/>
      <c r="BS76" s="465"/>
      <c r="BT76" s="465"/>
      <c r="BU76" s="465"/>
      <c r="BV76" s="465"/>
      <c r="BW76" s="465"/>
      <c r="BX76" s="465"/>
      <c r="BY76" s="465"/>
      <c r="BZ76" s="465"/>
      <c r="CA76" s="465"/>
      <c r="CB76" s="465"/>
      <c r="CC76" s="465"/>
      <c r="CD76" s="465"/>
      <c r="CE76" s="465"/>
      <c r="CF76" s="465"/>
      <c r="CG76" s="465"/>
      <c r="CH76" s="465"/>
      <c r="CI76" s="465"/>
      <c r="CJ76" s="465"/>
      <c r="CK76" s="465"/>
      <c r="CL76" s="465"/>
      <c r="CM76" s="465"/>
      <c r="CN76" s="465"/>
      <c r="CO76" s="465"/>
      <c r="CP76" s="465"/>
      <c r="CQ76" s="465"/>
      <c r="CR76" s="465"/>
      <c r="CS76" s="465"/>
      <c r="CT76" s="465"/>
      <c r="CU76" s="465"/>
      <c r="CV76" s="465"/>
      <c r="CW76" s="465"/>
      <c r="CX76" s="465"/>
      <c r="CY76" s="465"/>
      <c r="CZ76" s="465"/>
      <c r="DA76" s="465"/>
      <c r="DB76" s="465"/>
      <c r="DC76" s="465"/>
      <c r="DD76" s="465"/>
      <c r="DE76" s="465"/>
      <c r="DF76" s="465"/>
      <c r="DG76" s="465"/>
      <c r="DH76" s="465"/>
      <c r="DI76" s="465"/>
      <c r="DJ76" s="465"/>
      <c r="DK76" s="465"/>
      <c r="DL76" s="465"/>
      <c r="DM76" s="465"/>
      <c r="DN76" s="465"/>
      <c r="DO76" s="465"/>
      <c r="DP76" s="465"/>
      <c r="DQ76" s="465"/>
      <c r="DR76" s="465"/>
      <c r="DS76" s="465"/>
      <c r="DT76" s="465"/>
      <c r="DU76" s="465"/>
      <c r="DV76" s="465"/>
      <c r="DW76" s="465"/>
      <c r="DX76" s="465"/>
      <c r="DY76" s="465"/>
      <c r="DZ76" s="465"/>
      <c r="EA76" s="465"/>
      <c r="EB76" s="465"/>
      <c r="EC76" s="465"/>
      <c r="ED76" s="465"/>
      <c r="EE76" s="465"/>
      <c r="EF76" s="465"/>
      <c r="EG76" s="465"/>
      <c r="EH76" s="465"/>
      <c r="EI76" s="465"/>
      <c r="EJ76" s="465"/>
      <c r="EK76" s="465"/>
      <c r="EL76" s="465"/>
      <c r="EM76" s="465"/>
      <c r="EN76" s="465"/>
      <c r="EO76" s="465"/>
      <c r="EP76" s="465"/>
      <c r="EQ76" s="465"/>
      <c r="ER76" s="465"/>
      <c r="ES76" s="465"/>
    </row>
    <row r="77" s="3" customFormat="1" ht="10.5" customHeight="1" hidden="1">
      <c r="A77" s="17" t="s">
        <v>210</v>
      </c>
    </row>
    <row r="78" spans="1:149" s="3" customFormat="1" ht="30" customHeight="1" hidden="1">
      <c r="A78" s="465" t="s">
        <v>211</v>
      </c>
      <c r="B78" s="465"/>
      <c r="C78" s="465"/>
      <c r="D78" s="465"/>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5"/>
      <c r="AY78" s="465"/>
      <c r="AZ78" s="465"/>
      <c r="BA78" s="465"/>
      <c r="BB78" s="465"/>
      <c r="BC78" s="465"/>
      <c r="BD78" s="465"/>
      <c r="BE78" s="465"/>
      <c r="BF78" s="465"/>
      <c r="BG78" s="465"/>
      <c r="BH78" s="465"/>
      <c r="BI78" s="465"/>
      <c r="BJ78" s="465"/>
      <c r="BK78" s="465"/>
      <c r="BL78" s="465"/>
      <c r="BM78" s="465"/>
      <c r="BN78" s="465"/>
      <c r="BO78" s="465"/>
      <c r="BP78" s="465"/>
      <c r="BQ78" s="465"/>
      <c r="BR78" s="465"/>
      <c r="BS78" s="465"/>
      <c r="BT78" s="465"/>
      <c r="BU78" s="465"/>
      <c r="BV78" s="465"/>
      <c r="BW78" s="465"/>
      <c r="BX78" s="465"/>
      <c r="BY78" s="465"/>
      <c r="BZ78" s="465"/>
      <c r="CA78" s="465"/>
      <c r="CB78" s="465"/>
      <c r="CC78" s="465"/>
      <c r="CD78" s="465"/>
      <c r="CE78" s="465"/>
      <c r="CF78" s="465"/>
      <c r="CG78" s="465"/>
      <c r="CH78" s="465"/>
      <c r="CI78" s="465"/>
      <c r="CJ78" s="465"/>
      <c r="CK78" s="465"/>
      <c r="CL78" s="465"/>
      <c r="CM78" s="465"/>
      <c r="CN78" s="465"/>
      <c r="CO78" s="465"/>
      <c r="CP78" s="465"/>
      <c r="CQ78" s="465"/>
      <c r="CR78" s="465"/>
      <c r="CS78" s="465"/>
      <c r="CT78" s="465"/>
      <c r="CU78" s="465"/>
      <c r="CV78" s="465"/>
      <c r="CW78" s="465"/>
      <c r="CX78" s="465"/>
      <c r="CY78" s="465"/>
      <c r="CZ78" s="465"/>
      <c r="DA78" s="465"/>
      <c r="DB78" s="465"/>
      <c r="DC78" s="465"/>
      <c r="DD78" s="465"/>
      <c r="DE78" s="465"/>
      <c r="DF78" s="465"/>
      <c r="DG78" s="465"/>
      <c r="DH78" s="465"/>
      <c r="DI78" s="465"/>
      <c r="DJ78" s="465"/>
      <c r="DK78" s="465"/>
      <c r="DL78" s="465"/>
      <c r="DM78" s="465"/>
      <c r="DN78" s="465"/>
      <c r="DO78" s="465"/>
      <c r="DP78" s="465"/>
      <c r="DQ78" s="465"/>
      <c r="DR78" s="465"/>
      <c r="DS78" s="465"/>
      <c r="DT78" s="465"/>
      <c r="DU78" s="465"/>
      <c r="DV78" s="465"/>
      <c r="DW78" s="465"/>
      <c r="DX78" s="465"/>
      <c r="DY78" s="465"/>
      <c r="DZ78" s="465"/>
      <c r="EA78" s="465"/>
      <c r="EB78" s="465"/>
      <c r="EC78" s="465"/>
      <c r="ED78" s="465"/>
      <c r="EE78" s="465"/>
      <c r="EF78" s="465"/>
      <c r="EG78" s="465"/>
      <c r="EH78" s="465"/>
      <c r="EI78" s="465"/>
      <c r="EJ78" s="465"/>
      <c r="EK78" s="465"/>
      <c r="EL78" s="465"/>
      <c r="EM78" s="465"/>
      <c r="EN78" s="465"/>
      <c r="EO78" s="465"/>
      <c r="EP78" s="465"/>
      <c r="EQ78" s="465"/>
      <c r="ER78" s="465"/>
      <c r="ES78" s="465"/>
    </row>
    <row r="79" spans="1:149" s="3" customFormat="1" ht="19.5" customHeight="1" hidden="1">
      <c r="A79" s="465" t="s">
        <v>212</v>
      </c>
      <c r="B79" s="465"/>
      <c r="C79" s="465"/>
      <c r="D79" s="465"/>
      <c r="E79" s="465"/>
      <c r="F79" s="465"/>
      <c r="G79" s="465"/>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c r="AK79" s="465"/>
      <c r="AL79" s="465"/>
      <c r="AM79" s="465"/>
      <c r="AN79" s="465"/>
      <c r="AO79" s="465"/>
      <c r="AP79" s="465"/>
      <c r="AQ79" s="465"/>
      <c r="AR79" s="465"/>
      <c r="AS79" s="465"/>
      <c r="AT79" s="465"/>
      <c r="AU79" s="465"/>
      <c r="AV79" s="465"/>
      <c r="AW79" s="465"/>
      <c r="AX79" s="465"/>
      <c r="AY79" s="465"/>
      <c r="AZ79" s="465"/>
      <c r="BA79" s="465"/>
      <c r="BB79" s="465"/>
      <c r="BC79" s="465"/>
      <c r="BD79" s="465"/>
      <c r="BE79" s="465"/>
      <c r="BF79" s="465"/>
      <c r="BG79" s="465"/>
      <c r="BH79" s="465"/>
      <c r="BI79" s="465"/>
      <c r="BJ79" s="465"/>
      <c r="BK79" s="465"/>
      <c r="BL79" s="465"/>
      <c r="BM79" s="465"/>
      <c r="BN79" s="465"/>
      <c r="BO79" s="465"/>
      <c r="BP79" s="465"/>
      <c r="BQ79" s="465"/>
      <c r="BR79" s="465"/>
      <c r="BS79" s="465"/>
      <c r="BT79" s="465"/>
      <c r="BU79" s="465"/>
      <c r="BV79" s="465"/>
      <c r="BW79" s="465"/>
      <c r="BX79" s="465"/>
      <c r="BY79" s="465"/>
      <c r="BZ79" s="465"/>
      <c r="CA79" s="465"/>
      <c r="CB79" s="465"/>
      <c r="CC79" s="465"/>
      <c r="CD79" s="465"/>
      <c r="CE79" s="465"/>
      <c r="CF79" s="465"/>
      <c r="CG79" s="465"/>
      <c r="CH79" s="465"/>
      <c r="CI79" s="465"/>
      <c r="CJ79" s="465"/>
      <c r="CK79" s="465"/>
      <c r="CL79" s="465"/>
      <c r="CM79" s="465"/>
      <c r="CN79" s="465"/>
      <c r="CO79" s="465"/>
      <c r="CP79" s="465"/>
      <c r="CQ79" s="465"/>
      <c r="CR79" s="465"/>
      <c r="CS79" s="465"/>
      <c r="CT79" s="465"/>
      <c r="CU79" s="465"/>
      <c r="CV79" s="465"/>
      <c r="CW79" s="465"/>
      <c r="CX79" s="465"/>
      <c r="CY79" s="465"/>
      <c r="CZ79" s="465"/>
      <c r="DA79" s="465"/>
      <c r="DB79" s="465"/>
      <c r="DC79" s="465"/>
      <c r="DD79" s="465"/>
      <c r="DE79" s="465"/>
      <c r="DF79" s="465"/>
      <c r="DG79" s="465"/>
      <c r="DH79" s="465"/>
      <c r="DI79" s="465"/>
      <c r="DJ79" s="465"/>
      <c r="DK79" s="465"/>
      <c r="DL79" s="465"/>
      <c r="DM79" s="465"/>
      <c r="DN79" s="465"/>
      <c r="DO79" s="465"/>
      <c r="DP79" s="465"/>
      <c r="DQ79" s="465"/>
      <c r="DR79" s="465"/>
      <c r="DS79" s="465"/>
      <c r="DT79" s="465"/>
      <c r="DU79" s="465"/>
      <c r="DV79" s="465"/>
      <c r="DW79" s="465"/>
      <c r="DX79" s="465"/>
      <c r="DY79" s="465"/>
      <c r="DZ79" s="465"/>
      <c r="EA79" s="465"/>
      <c r="EB79" s="465"/>
      <c r="EC79" s="465"/>
      <c r="ED79" s="465"/>
      <c r="EE79" s="465"/>
      <c r="EF79" s="465"/>
      <c r="EG79" s="465"/>
      <c r="EH79" s="465"/>
      <c r="EI79" s="465"/>
      <c r="EJ79" s="465"/>
      <c r="EK79" s="465"/>
      <c r="EL79" s="465"/>
      <c r="EM79" s="465"/>
      <c r="EN79" s="465"/>
      <c r="EO79" s="465"/>
      <c r="EP79" s="465"/>
      <c r="EQ79" s="465"/>
      <c r="ER79" s="465"/>
      <c r="ES79" s="465"/>
    </row>
    <row r="80" spans="1:149" s="3" customFormat="1" ht="30" customHeight="1" hidden="1">
      <c r="A80" s="465" t="s">
        <v>213</v>
      </c>
      <c r="B80" s="465"/>
      <c r="C80" s="465"/>
      <c r="D80" s="465"/>
      <c r="E80" s="465"/>
      <c r="F80" s="465"/>
      <c r="G80" s="465"/>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5"/>
      <c r="AY80" s="465"/>
      <c r="AZ80" s="465"/>
      <c r="BA80" s="465"/>
      <c r="BB80" s="465"/>
      <c r="BC80" s="465"/>
      <c r="BD80" s="465"/>
      <c r="BE80" s="465"/>
      <c r="BF80" s="465"/>
      <c r="BG80" s="465"/>
      <c r="BH80" s="465"/>
      <c r="BI80" s="465"/>
      <c r="BJ80" s="465"/>
      <c r="BK80" s="465"/>
      <c r="BL80" s="465"/>
      <c r="BM80" s="465"/>
      <c r="BN80" s="465"/>
      <c r="BO80" s="465"/>
      <c r="BP80" s="465"/>
      <c r="BQ80" s="465"/>
      <c r="BR80" s="465"/>
      <c r="BS80" s="465"/>
      <c r="BT80" s="465"/>
      <c r="BU80" s="465"/>
      <c r="BV80" s="465"/>
      <c r="BW80" s="465"/>
      <c r="BX80" s="465"/>
      <c r="BY80" s="465"/>
      <c r="BZ80" s="465"/>
      <c r="CA80" s="465"/>
      <c r="CB80" s="465"/>
      <c r="CC80" s="465"/>
      <c r="CD80" s="465"/>
      <c r="CE80" s="465"/>
      <c r="CF80" s="465"/>
      <c r="CG80" s="465"/>
      <c r="CH80" s="465"/>
      <c r="CI80" s="465"/>
      <c r="CJ80" s="465"/>
      <c r="CK80" s="465"/>
      <c r="CL80" s="465"/>
      <c r="CM80" s="465"/>
      <c r="CN80" s="465"/>
      <c r="CO80" s="465"/>
      <c r="CP80" s="465"/>
      <c r="CQ80" s="465"/>
      <c r="CR80" s="465"/>
      <c r="CS80" s="465"/>
      <c r="CT80" s="465"/>
      <c r="CU80" s="465"/>
      <c r="CV80" s="465"/>
      <c r="CW80" s="465"/>
      <c r="CX80" s="465"/>
      <c r="CY80" s="465"/>
      <c r="CZ80" s="465"/>
      <c r="DA80" s="465"/>
      <c r="DB80" s="465"/>
      <c r="DC80" s="465"/>
      <c r="DD80" s="465"/>
      <c r="DE80" s="465"/>
      <c r="DF80" s="465"/>
      <c r="DG80" s="465"/>
      <c r="DH80" s="465"/>
      <c r="DI80" s="465"/>
      <c r="DJ80" s="465"/>
      <c r="DK80" s="465"/>
      <c r="DL80" s="465"/>
      <c r="DM80" s="465"/>
      <c r="DN80" s="465"/>
      <c r="DO80" s="465"/>
      <c r="DP80" s="465"/>
      <c r="DQ80" s="465"/>
      <c r="DR80" s="465"/>
      <c r="DS80" s="465"/>
      <c r="DT80" s="465"/>
      <c r="DU80" s="465"/>
      <c r="DV80" s="465"/>
      <c r="DW80" s="465"/>
      <c r="DX80" s="465"/>
      <c r="DY80" s="465"/>
      <c r="DZ80" s="465"/>
      <c r="EA80" s="465"/>
      <c r="EB80" s="465"/>
      <c r="EC80" s="465"/>
      <c r="ED80" s="465"/>
      <c r="EE80" s="465"/>
      <c r="EF80" s="465"/>
      <c r="EG80" s="465"/>
      <c r="EH80" s="465"/>
      <c r="EI80" s="465"/>
      <c r="EJ80" s="465"/>
      <c r="EK80" s="465"/>
      <c r="EL80" s="465"/>
      <c r="EM80" s="465"/>
      <c r="EN80" s="465"/>
      <c r="EO80" s="465"/>
      <c r="EP80" s="465"/>
      <c r="EQ80" s="465"/>
      <c r="ER80" s="465"/>
      <c r="ES80" s="465"/>
    </row>
    <row r="81" s="3" customFormat="1" ht="11.25" customHeight="1" hidden="1">
      <c r="A81" s="17" t="s">
        <v>214</v>
      </c>
    </row>
    <row r="82" s="3" customFormat="1" ht="11.25" customHeight="1" hidden="1">
      <c r="A82" s="17" t="s">
        <v>215</v>
      </c>
    </row>
    <row r="83" spans="1:149" s="3" customFormat="1" ht="30" customHeight="1" hidden="1">
      <c r="A83" s="465" t="s">
        <v>216</v>
      </c>
      <c r="B83" s="465"/>
      <c r="C83" s="465"/>
      <c r="D83" s="465"/>
      <c r="E83" s="465"/>
      <c r="F83" s="465"/>
      <c r="G83" s="465"/>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5"/>
      <c r="AY83" s="465"/>
      <c r="AZ83" s="465"/>
      <c r="BA83" s="465"/>
      <c r="BB83" s="465"/>
      <c r="BC83" s="465"/>
      <c r="BD83" s="465"/>
      <c r="BE83" s="465"/>
      <c r="BF83" s="465"/>
      <c r="BG83" s="465"/>
      <c r="BH83" s="465"/>
      <c r="BI83" s="465"/>
      <c r="BJ83" s="465"/>
      <c r="BK83" s="465"/>
      <c r="BL83" s="465"/>
      <c r="BM83" s="465"/>
      <c r="BN83" s="465"/>
      <c r="BO83" s="465"/>
      <c r="BP83" s="465"/>
      <c r="BQ83" s="465"/>
      <c r="BR83" s="465"/>
      <c r="BS83" s="465"/>
      <c r="BT83" s="465"/>
      <c r="BU83" s="465"/>
      <c r="BV83" s="465"/>
      <c r="BW83" s="465"/>
      <c r="BX83" s="465"/>
      <c r="BY83" s="465"/>
      <c r="BZ83" s="465"/>
      <c r="CA83" s="465"/>
      <c r="CB83" s="465"/>
      <c r="CC83" s="465"/>
      <c r="CD83" s="465"/>
      <c r="CE83" s="465"/>
      <c r="CF83" s="465"/>
      <c r="CG83" s="465"/>
      <c r="CH83" s="465"/>
      <c r="CI83" s="465"/>
      <c r="CJ83" s="465"/>
      <c r="CK83" s="465"/>
      <c r="CL83" s="465"/>
      <c r="CM83" s="465"/>
      <c r="CN83" s="465"/>
      <c r="CO83" s="465"/>
      <c r="CP83" s="465"/>
      <c r="CQ83" s="465"/>
      <c r="CR83" s="465"/>
      <c r="CS83" s="465"/>
      <c r="CT83" s="465"/>
      <c r="CU83" s="465"/>
      <c r="CV83" s="465"/>
      <c r="CW83" s="465"/>
      <c r="CX83" s="465"/>
      <c r="CY83" s="465"/>
      <c r="CZ83" s="465"/>
      <c r="DA83" s="465"/>
      <c r="DB83" s="465"/>
      <c r="DC83" s="465"/>
      <c r="DD83" s="465"/>
      <c r="DE83" s="465"/>
      <c r="DF83" s="465"/>
      <c r="DG83" s="465"/>
      <c r="DH83" s="465"/>
      <c r="DI83" s="465"/>
      <c r="DJ83" s="465"/>
      <c r="DK83" s="465"/>
      <c r="DL83" s="465"/>
      <c r="DM83" s="465"/>
      <c r="DN83" s="465"/>
      <c r="DO83" s="465"/>
      <c r="DP83" s="465"/>
      <c r="DQ83" s="465"/>
      <c r="DR83" s="465"/>
      <c r="DS83" s="465"/>
      <c r="DT83" s="465"/>
      <c r="DU83" s="465"/>
      <c r="DV83" s="465"/>
      <c r="DW83" s="465"/>
      <c r="DX83" s="465"/>
      <c r="DY83" s="465"/>
      <c r="DZ83" s="465"/>
      <c r="EA83" s="465"/>
      <c r="EB83" s="465"/>
      <c r="EC83" s="465"/>
      <c r="ED83" s="465"/>
      <c r="EE83" s="465"/>
      <c r="EF83" s="465"/>
      <c r="EG83" s="465"/>
      <c r="EH83" s="465"/>
      <c r="EI83" s="465"/>
      <c r="EJ83" s="465"/>
      <c r="EK83" s="465"/>
      <c r="EL83" s="465"/>
      <c r="EM83" s="465"/>
      <c r="EN83" s="465"/>
      <c r="EO83" s="465"/>
      <c r="EP83" s="465"/>
      <c r="EQ83" s="465"/>
      <c r="ER83" s="465"/>
      <c r="ES83" s="465"/>
    </row>
    <row r="84" ht="3" customHeight="1"/>
  </sheetData>
  <sheetProtection/>
  <mergeCells count="427">
    <mergeCell ref="EG20:ES20"/>
    <mergeCell ref="A20:BW20"/>
    <mergeCell ref="BX20:CE20"/>
    <mergeCell ref="CF20:CR20"/>
    <mergeCell ref="CT20:DF20"/>
    <mergeCell ref="DG20:DS20"/>
    <mergeCell ref="DT20:EF20"/>
    <mergeCell ref="EG57:ES57"/>
    <mergeCell ref="A57:BW57"/>
    <mergeCell ref="BX57:CE57"/>
    <mergeCell ref="CF57:CR57"/>
    <mergeCell ref="CT57:DF57"/>
    <mergeCell ref="DG57:DS57"/>
    <mergeCell ref="DT57:EF57"/>
    <mergeCell ref="A2:ES2"/>
    <mergeCell ref="A4:BW6"/>
    <mergeCell ref="BX4:CE6"/>
    <mergeCell ref="CF4:CR6"/>
    <mergeCell ref="CS4:CS6"/>
    <mergeCell ref="CT4:ES4"/>
    <mergeCell ref="CT5:CY5"/>
    <mergeCell ref="CZ5:DB5"/>
    <mergeCell ref="DC5:DF5"/>
    <mergeCell ref="EG5:ES6"/>
    <mergeCell ref="CT6:DF6"/>
    <mergeCell ref="DT8:EF8"/>
    <mergeCell ref="EG8:ES8"/>
    <mergeCell ref="A7:BW7"/>
    <mergeCell ref="BX7:CE7"/>
    <mergeCell ref="CF7:CR7"/>
    <mergeCell ref="CT7:DF7"/>
    <mergeCell ref="DG7:DS7"/>
    <mergeCell ref="DT7:EF7"/>
    <mergeCell ref="DG5:DS6"/>
    <mergeCell ref="CF9:CR9"/>
    <mergeCell ref="CT9:DF9"/>
    <mergeCell ref="DG9:DS9"/>
    <mergeCell ref="DT9:EF9"/>
    <mergeCell ref="EG7:ES7"/>
    <mergeCell ref="A8:BW8"/>
    <mergeCell ref="BX8:CE8"/>
    <mergeCell ref="CF8:CR8"/>
    <mergeCell ref="CT8:DF8"/>
    <mergeCell ref="DG8:DS8"/>
    <mergeCell ref="EG9:ES9"/>
    <mergeCell ref="A10:BW10"/>
    <mergeCell ref="BX10:CE10"/>
    <mergeCell ref="CF10:CR10"/>
    <mergeCell ref="CT10:DF10"/>
    <mergeCell ref="DG10:DS10"/>
    <mergeCell ref="DT10:EF10"/>
    <mergeCell ref="EG10:ES10"/>
    <mergeCell ref="A9:BW9"/>
    <mergeCell ref="BX9:CE9"/>
    <mergeCell ref="A11:BW11"/>
    <mergeCell ref="BX11:CE11"/>
    <mergeCell ref="CF11:CR11"/>
    <mergeCell ref="CT11:DF11"/>
    <mergeCell ref="DG11:DS11"/>
    <mergeCell ref="DT11:EF11"/>
    <mergeCell ref="EG11:ES11"/>
    <mergeCell ref="A12:BW12"/>
    <mergeCell ref="BX12:CE13"/>
    <mergeCell ref="CF12:CR13"/>
    <mergeCell ref="CS12:CS13"/>
    <mergeCell ref="CT12:DF13"/>
    <mergeCell ref="DG12:DS13"/>
    <mergeCell ref="DT12:EF13"/>
    <mergeCell ref="EG12:ES13"/>
    <mergeCell ref="A13:BW13"/>
    <mergeCell ref="DT15:EF15"/>
    <mergeCell ref="EG15:ES15"/>
    <mergeCell ref="A14:BW14"/>
    <mergeCell ref="BX14:CE14"/>
    <mergeCell ref="CF14:CR14"/>
    <mergeCell ref="CT14:DF14"/>
    <mergeCell ref="DG14:DS14"/>
    <mergeCell ref="DT14:EF14"/>
    <mergeCell ref="CF16:CR16"/>
    <mergeCell ref="CT16:DF16"/>
    <mergeCell ref="DG16:DS16"/>
    <mergeCell ref="DT16:EF16"/>
    <mergeCell ref="EG14:ES14"/>
    <mergeCell ref="A15:BW15"/>
    <mergeCell ref="BX15:CE15"/>
    <mergeCell ref="CF15:CR15"/>
    <mergeCell ref="CT15:DF15"/>
    <mergeCell ref="DG15:DS15"/>
    <mergeCell ref="EG16:ES16"/>
    <mergeCell ref="A16:BW16"/>
    <mergeCell ref="BX16:CE16"/>
    <mergeCell ref="A26:BW26"/>
    <mergeCell ref="BX26:CE26"/>
    <mergeCell ref="CF26:CR26"/>
    <mergeCell ref="CT26:DF26"/>
    <mergeCell ref="DG26:DS26"/>
    <mergeCell ref="DT26:EF26"/>
    <mergeCell ref="EG26:ES26"/>
    <mergeCell ref="DG21:DS22"/>
    <mergeCell ref="DT21:EF22"/>
    <mergeCell ref="EG21:ES22"/>
    <mergeCell ref="A22:BW22"/>
    <mergeCell ref="A17:BW17"/>
    <mergeCell ref="BX17:CE17"/>
    <mergeCell ref="CF17:CR17"/>
    <mergeCell ref="CT17:DF17"/>
    <mergeCell ref="DG17:DS17"/>
    <mergeCell ref="DT17:EF17"/>
    <mergeCell ref="CF23:CR23"/>
    <mergeCell ref="CT23:DF23"/>
    <mergeCell ref="DG23:DS23"/>
    <mergeCell ref="DT23:EF23"/>
    <mergeCell ref="EG17:ES17"/>
    <mergeCell ref="A21:BW21"/>
    <mergeCell ref="BX21:CE22"/>
    <mergeCell ref="CF21:CR22"/>
    <mergeCell ref="CS21:CS22"/>
    <mergeCell ref="CT21:DF22"/>
    <mergeCell ref="A24:BW24"/>
    <mergeCell ref="CS24:CS25"/>
    <mergeCell ref="CT24:DF25"/>
    <mergeCell ref="DG24:DS25"/>
    <mergeCell ref="DT24:EF25"/>
    <mergeCell ref="EG24:ES25"/>
    <mergeCell ref="A25:BW25"/>
    <mergeCell ref="BX24:CD25"/>
    <mergeCell ref="CF24:CN25"/>
    <mergeCell ref="A27:BW27"/>
    <mergeCell ref="BX27:CE27"/>
    <mergeCell ref="CF27:CR27"/>
    <mergeCell ref="CT27:DF27"/>
    <mergeCell ref="DG27:DS27"/>
    <mergeCell ref="DT27:EF27"/>
    <mergeCell ref="EG27:ES27"/>
    <mergeCell ref="A28:BW28"/>
    <mergeCell ref="BX28:CE29"/>
    <mergeCell ref="CF28:CR29"/>
    <mergeCell ref="CS28:CS29"/>
    <mergeCell ref="CT28:DF29"/>
    <mergeCell ref="DG28:DS29"/>
    <mergeCell ref="DT28:EF29"/>
    <mergeCell ref="EG28:ES29"/>
    <mergeCell ref="A29:BW29"/>
    <mergeCell ref="A30:BW30"/>
    <mergeCell ref="BX30:CE30"/>
    <mergeCell ref="CF30:CR30"/>
    <mergeCell ref="CT30:DF30"/>
    <mergeCell ref="DG30:DS30"/>
    <mergeCell ref="DT30:EF30"/>
    <mergeCell ref="A31:BW31"/>
    <mergeCell ref="BX31:CE32"/>
    <mergeCell ref="CF31:CR32"/>
    <mergeCell ref="CS31:CS32"/>
    <mergeCell ref="CT31:DF32"/>
    <mergeCell ref="DG31:DS32"/>
    <mergeCell ref="A32:BW32"/>
    <mergeCell ref="BX33:CE33"/>
    <mergeCell ref="CF33:CR33"/>
    <mergeCell ref="CT33:DF33"/>
    <mergeCell ref="DG33:DS33"/>
    <mergeCell ref="DT33:EF33"/>
    <mergeCell ref="EG30:ES30"/>
    <mergeCell ref="DT31:EF32"/>
    <mergeCell ref="EG31:ES32"/>
    <mergeCell ref="EG33:ES33"/>
    <mergeCell ref="DT35:EF35"/>
    <mergeCell ref="EG35:ES35"/>
    <mergeCell ref="A34:BW34"/>
    <mergeCell ref="BX34:CE34"/>
    <mergeCell ref="CF34:CR34"/>
    <mergeCell ref="CT34:DF34"/>
    <mergeCell ref="DG34:DS34"/>
    <mergeCell ref="DT34:EF34"/>
    <mergeCell ref="DG35:DS35"/>
    <mergeCell ref="A33:BW33"/>
    <mergeCell ref="CF36:CR36"/>
    <mergeCell ref="CT36:DF36"/>
    <mergeCell ref="DG36:DS36"/>
    <mergeCell ref="DT36:EF36"/>
    <mergeCell ref="EG34:ES34"/>
    <mergeCell ref="A35:BW35"/>
    <mergeCell ref="BX35:CE35"/>
    <mergeCell ref="CF35:CR35"/>
    <mergeCell ref="CT35:DF35"/>
    <mergeCell ref="EG36:ES36"/>
    <mergeCell ref="A37:BW37"/>
    <mergeCell ref="BX37:CE37"/>
    <mergeCell ref="CF37:CR37"/>
    <mergeCell ref="CT37:DF37"/>
    <mergeCell ref="DG37:DS37"/>
    <mergeCell ref="DT37:EF37"/>
    <mergeCell ref="EG37:ES37"/>
    <mergeCell ref="A36:BW36"/>
    <mergeCell ref="BX36:CE36"/>
    <mergeCell ref="DT39:EF39"/>
    <mergeCell ref="EG39:ES39"/>
    <mergeCell ref="A38:BW38"/>
    <mergeCell ref="BX38:CE38"/>
    <mergeCell ref="CF38:CR38"/>
    <mergeCell ref="CT38:DF38"/>
    <mergeCell ref="DG38:DS38"/>
    <mergeCell ref="DT38:EF38"/>
    <mergeCell ref="CF40:CR40"/>
    <mergeCell ref="CT40:DF40"/>
    <mergeCell ref="DG40:DS40"/>
    <mergeCell ref="DT40:EF40"/>
    <mergeCell ref="EG38:ES38"/>
    <mergeCell ref="A39:BW39"/>
    <mergeCell ref="BX39:CE39"/>
    <mergeCell ref="CF39:CR39"/>
    <mergeCell ref="CT39:DF39"/>
    <mergeCell ref="DG39:DS39"/>
    <mergeCell ref="EG40:ES40"/>
    <mergeCell ref="A41:BW41"/>
    <mergeCell ref="BX41:CE41"/>
    <mergeCell ref="CF41:CR41"/>
    <mergeCell ref="CT41:DF41"/>
    <mergeCell ref="DG41:DS41"/>
    <mergeCell ref="DT41:EF41"/>
    <mergeCell ref="EG41:ES41"/>
    <mergeCell ref="A40:BW40"/>
    <mergeCell ref="BX40:CE40"/>
    <mergeCell ref="DT43:EF43"/>
    <mergeCell ref="EG43:ES43"/>
    <mergeCell ref="A42:BW42"/>
    <mergeCell ref="BX42:CE42"/>
    <mergeCell ref="CF42:CR42"/>
    <mergeCell ref="CT42:DF42"/>
    <mergeCell ref="DG42:DS42"/>
    <mergeCell ref="DT42:EF42"/>
    <mergeCell ref="EG42:ES42"/>
    <mergeCell ref="A43:BW43"/>
    <mergeCell ref="BX43:CE43"/>
    <mergeCell ref="CF43:CR43"/>
    <mergeCell ref="CT43:DF43"/>
    <mergeCell ref="DG43:DS43"/>
    <mergeCell ref="A44:BW44"/>
    <mergeCell ref="BX44:CE44"/>
    <mergeCell ref="CF44:CR44"/>
    <mergeCell ref="CT44:DF44"/>
    <mergeCell ref="DG44:DS44"/>
    <mergeCell ref="EG47:ES47"/>
    <mergeCell ref="DT44:EF44"/>
    <mergeCell ref="EG44:ES44"/>
    <mergeCell ref="DT46:EF46"/>
    <mergeCell ref="EG46:ES46"/>
    <mergeCell ref="A45:BW45"/>
    <mergeCell ref="BX45:CE45"/>
    <mergeCell ref="CF45:CR45"/>
    <mergeCell ref="CT45:DF45"/>
    <mergeCell ref="DG45:DS45"/>
    <mergeCell ref="EG45:ES45"/>
    <mergeCell ref="A46:BW46"/>
    <mergeCell ref="BX46:CE46"/>
    <mergeCell ref="CF46:CR46"/>
    <mergeCell ref="CT46:DF46"/>
    <mergeCell ref="DG46:DS46"/>
    <mergeCell ref="DT45:EF45"/>
    <mergeCell ref="CF48:CR48"/>
    <mergeCell ref="CT48:DF48"/>
    <mergeCell ref="DG48:DS48"/>
    <mergeCell ref="DT48:EF48"/>
    <mergeCell ref="CT47:DF47"/>
    <mergeCell ref="DG47:DS47"/>
    <mergeCell ref="DT47:EF47"/>
    <mergeCell ref="A47:BW47"/>
    <mergeCell ref="BX47:CE47"/>
    <mergeCell ref="CF47:CR47"/>
    <mergeCell ref="CF49:CR49"/>
    <mergeCell ref="CT49:DF49"/>
    <mergeCell ref="DG49:DS49"/>
    <mergeCell ref="A49:BW49"/>
    <mergeCell ref="BX49:CE49"/>
    <mergeCell ref="A48:BW48"/>
    <mergeCell ref="BX48:CE48"/>
    <mergeCell ref="DT49:EF49"/>
    <mergeCell ref="EG48:ES48"/>
    <mergeCell ref="EG49:ES49"/>
    <mergeCell ref="A50:BW50"/>
    <mergeCell ref="BX50:CE50"/>
    <mergeCell ref="CF50:CR50"/>
    <mergeCell ref="CT50:DF50"/>
    <mergeCell ref="DG50:DS50"/>
    <mergeCell ref="DT50:EF50"/>
    <mergeCell ref="EG50:ES50"/>
    <mergeCell ref="DT52:EF52"/>
    <mergeCell ref="EG52:ES52"/>
    <mergeCell ref="A51:BW51"/>
    <mergeCell ref="BX51:CE51"/>
    <mergeCell ref="CF51:CR51"/>
    <mergeCell ref="CT51:DF51"/>
    <mergeCell ref="DG51:DS51"/>
    <mergeCell ref="DT51:EF51"/>
    <mergeCell ref="EG51:ES51"/>
    <mergeCell ref="A52:BW52"/>
    <mergeCell ref="BX52:CE52"/>
    <mergeCell ref="CF52:CR52"/>
    <mergeCell ref="CT52:DF52"/>
    <mergeCell ref="DG52:DS52"/>
    <mergeCell ref="EG53:ES53"/>
    <mergeCell ref="A54:BW54"/>
    <mergeCell ref="BX54:CE54"/>
    <mergeCell ref="CF54:CR54"/>
    <mergeCell ref="CT54:DF54"/>
    <mergeCell ref="DG54:DS54"/>
    <mergeCell ref="DG55:DS55"/>
    <mergeCell ref="DT55:EF55"/>
    <mergeCell ref="CF53:CR53"/>
    <mergeCell ref="CT53:DF53"/>
    <mergeCell ref="DG53:DS53"/>
    <mergeCell ref="DT53:EF53"/>
    <mergeCell ref="DT56:EF56"/>
    <mergeCell ref="EG56:ES56"/>
    <mergeCell ref="DT54:EF54"/>
    <mergeCell ref="EG54:ES54"/>
    <mergeCell ref="A53:BW53"/>
    <mergeCell ref="BX53:CE53"/>
    <mergeCell ref="A55:BW55"/>
    <mergeCell ref="BX55:CE55"/>
    <mergeCell ref="CF55:CR55"/>
    <mergeCell ref="CT55:DF55"/>
    <mergeCell ref="CF58:CR58"/>
    <mergeCell ref="CT58:DF58"/>
    <mergeCell ref="DG58:DS58"/>
    <mergeCell ref="DT58:EF58"/>
    <mergeCell ref="EG55:ES55"/>
    <mergeCell ref="A56:BW56"/>
    <mergeCell ref="BX56:CE56"/>
    <mergeCell ref="CF56:CR56"/>
    <mergeCell ref="CT56:DF56"/>
    <mergeCell ref="DG56:DS56"/>
    <mergeCell ref="EG58:ES58"/>
    <mergeCell ref="A59:BW59"/>
    <mergeCell ref="BX59:CE59"/>
    <mergeCell ref="CF59:CR59"/>
    <mergeCell ref="CT59:DF59"/>
    <mergeCell ref="DG59:DS59"/>
    <mergeCell ref="DT59:EF59"/>
    <mergeCell ref="EG59:ES59"/>
    <mergeCell ref="A58:BW58"/>
    <mergeCell ref="BX58:CE58"/>
    <mergeCell ref="EG61:ES61"/>
    <mergeCell ref="A60:BW60"/>
    <mergeCell ref="BX60:CE60"/>
    <mergeCell ref="CF60:CR60"/>
    <mergeCell ref="CT60:DF60"/>
    <mergeCell ref="DG60:DS60"/>
    <mergeCell ref="DT60:EF60"/>
    <mergeCell ref="CT62:DF62"/>
    <mergeCell ref="DG62:DS62"/>
    <mergeCell ref="DT62:EF62"/>
    <mergeCell ref="EG60:ES60"/>
    <mergeCell ref="A61:BW61"/>
    <mergeCell ref="BX61:CE61"/>
    <mergeCell ref="CF61:CR61"/>
    <mergeCell ref="CT61:DF61"/>
    <mergeCell ref="DG61:DS61"/>
    <mergeCell ref="DT61:EF61"/>
    <mergeCell ref="EG62:ES62"/>
    <mergeCell ref="A63:BW63"/>
    <mergeCell ref="BX63:CE63"/>
    <mergeCell ref="CF63:CR63"/>
    <mergeCell ref="CT63:DF63"/>
    <mergeCell ref="DG63:DS63"/>
    <mergeCell ref="DT63:EF63"/>
    <mergeCell ref="A62:BW62"/>
    <mergeCell ref="BX62:CE62"/>
    <mergeCell ref="CF62:CR62"/>
    <mergeCell ref="A64:BW64"/>
    <mergeCell ref="BX64:CE64"/>
    <mergeCell ref="CF64:CR64"/>
    <mergeCell ref="CT64:DF64"/>
    <mergeCell ref="DG64:DS64"/>
    <mergeCell ref="DT64:EF64"/>
    <mergeCell ref="BX65:CE65"/>
    <mergeCell ref="CF65:CR65"/>
    <mergeCell ref="CT65:DF65"/>
    <mergeCell ref="DG65:DS65"/>
    <mergeCell ref="DT65:EF65"/>
    <mergeCell ref="EG63:ES63"/>
    <mergeCell ref="EG64:ES64"/>
    <mergeCell ref="DT67:EF67"/>
    <mergeCell ref="EG65:ES65"/>
    <mergeCell ref="A66:BW66"/>
    <mergeCell ref="BX66:CE66"/>
    <mergeCell ref="CF66:CR66"/>
    <mergeCell ref="CT66:DF66"/>
    <mergeCell ref="DG66:DS66"/>
    <mergeCell ref="DT66:EF66"/>
    <mergeCell ref="EG66:ES66"/>
    <mergeCell ref="A65:BW65"/>
    <mergeCell ref="DT5:EF6"/>
    <mergeCell ref="EG67:ES67"/>
    <mergeCell ref="A68:BW68"/>
    <mergeCell ref="BX68:CE68"/>
    <mergeCell ref="CF68:CR68"/>
    <mergeCell ref="CT68:DF68"/>
    <mergeCell ref="DG68:DS68"/>
    <mergeCell ref="DT68:EF68"/>
    <mergeCell ref="EG68:ES68"/>
    <mergeCell ref="BX23:CE23"/>
    <mergeCell ref="A76:ES76"/>
    <mergeCell ref="A78:ES78"/>
    <mergeCell ref="A79:ES79"/>
    <mergeCell ref="A80:ES80"/>
    <mergeCell ref="A83:ES83"/>
    <mergeCell ref="A67:BW67"/>
    <mergeCell ref="BX67:CE67"/>
    <mergeCell ref="CF67:CR67"/>
    <mergeCell ref="CT67:DF67"/>
    <mergeCell ref="DG67:DS67"/>
    <mergeCell ref="EG18:ES18"/>
    <mergeCell ref="EG23:ES23"/>
    <mergeCell ref="EG19:ES19"/>
    <mergeCell ref="A19:BW19"/>
    <mergeCell ref="BX19:CE19"/>
    <mergeCell ref="CF19:CR19"/>
    <mergeCell ref="CT19:DF19"/>
    <mergeCell ref="DG19:DS19"/>
    <mergeCell ref="DT19:EF19"/>
    <mergeCell ref="A23:BW23"/>
    <mergeCell ref="A18:BW18"/>
    <mergeCell ref="BX18:CE18"/>
    <mergeCell ref="CF18:CR18"/>
    <mergeCell ref="CT18:DF18"/>
    <mergeCell ref="DG18:DS18"/>
    <mergeCell ref="DT18:EF18"/>
  </mergeCells>
  <printOptions/>
  <pageMargins left="0.5905511811023623" right="0.5118110236220472" top="0.7874015748031497" bottom="0.31496062992125984" header="0.1968503937007874" footer="0.1968503937007874"/>
  <pageSetup cellComments="asDisplayed" fitToHeight="0" fitToWidth="1"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ES83"/>
  <sheetViews>
    <sheetView showGridLines="0" zoomScale="124" zoomScaleNormal="124" zoomScaleSheetLayoutView="100" workbookViewId="0" topLeftCell="A32">
      <selection activeCell="DG39" sqref="DG39:DS39"/>
    </sheetView>
  </sheetViews>
  <sheetFormatPr defaultColWidth="0.875" defaultRowHeight="12.75"/>
  <cols>
    <col min="1" max="48" width="0.875" style="1" customWidth="1"/>
    <col min="49" max="49" width="1.25" style="1" customWidth="1"/>
    <col min="50" max="51" width="0.875" style="1" hidden="1" customWidth="1"/>
    <col min="52" max="52" width="0.37109375" style="1" hidden="1" customWidth="1"/>
    <col min="53" max="74" width="0.875" style="1" hidden="1" customWidth="1"/>
    <col min="75" max="75" width="4.875" style="1" customWidth="1"/>
    <col min="76" max="82" width="0.875" style="1" customWidth="1"/>
    <col min="83" max="83" width="0.875" style="1" hidden="1" customWidth="1"/>
    <col min="84" max="91" width="0.875" style="1" customWidth="1"/>
    <col min="92" max="92" width="0.74609375" style="1" customWidth="1"/>
    <col min="93" max="93" width="0.74609375" style="1" hidden="1" customWidth="1"/>
    <col min="94" max="97" width="0.875" style="1" hidden="1" customWidth="1"/>
    <col min="98" max="109" width="0.875" style="1" customWidth="1"/>
    <col min="110" max="110" width="2.625" style="1" customWidth="1"/>
    <col min="111" max="122" width="0.875" style="1" customWidth="1"/>
    <col min="123" max="123" width="1.875" style="1" customWidth="1"/>
    <col min="124" max="135" width="0.875" style="1" customWidth="1"/>
    <col min="136" max="136" width="2.875" style="1" customWidth="1"/>
    <col min="137" max="146" width="0.875" style="1" customWidth="1"/>
    <col min="147" max="148" width="0.875" style="1" hidden="1" customWidth="1"/>
    <col min="149" max="149" width="2.875" style="1" customWidth="1"/>
    <col min="150" max="16384" width="0.875" style="1" customWidth="1"/>
  </cols>
  <sheetData>
    <row r="1" ht="1.5" customHeight="1"/>
    <row r="2" spans="1:149" s="6" customFormat="1" ht="10.5">
      <c r="A2" s="522" t="s">
        <v>374</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c r="BJ2" s="522"/>
      <c r="BK2" s="522"/>
      <c r="BL2" s="522"/>
      <c r="BM2" s="522"/>
      <c r="BN2" s="522"/>
      <c r="BO2" s="522"/>
      <c r="BP2" s="522"/>
      <c r="BQ2" s="522"/>
      <c r="BR2" s="522"/>
      <c r="BS2" s="522"/>
      <c r="BT2" s="522"/>
      <c r="BU2" s="522"/>
      <c r="BV2" s="522"/>
      <c r="BW2" s="522"/>
      <c r="BX2" s="522"/>
      <c r="BY2" s="522"/>
      <c r="BZ2" s="522"/>
      <c r="CA2" s="522"/>
      <c r="CB2" s="522"/>
      <c r="CC2" s="522"/>
      <c r="CD2" s="522"/>
      <c r="CE2" s="522"/>
      <c r="CF2" s="522"/>
      <c r="CG2" s="522"/>
      <c r="CH2" s="522"/>
      <c r="CI2" s="522"/>
      <c r="CJ2" s="522"/>
      <c r="CK2" s="522"/>
      <c r="CL2" s="522"/>
      <c r="CM2" s="522"/>
      <c r="CN2" s="522"/>
      <c r="CO2" s="522"/>
      <c r="CP2" s="522"/>
      <c r="CQ2" s="522"/>
      <c r="CR2" s="522"/>
      <c r="CS2" s="522"/>
      <c r="CT2" s="522"/>
      <c r="CU2" s="522"/>
      <c r="CV2" s="522"/>
      <c r="CW2" s="522"/>
      <c r="CX2" s="522"/>
      <c r="CY2" s="522"/>
      <c r="CZ2" s="522"/>
      <c r="DA2" s="522"/>
      <c r="DB2" s="522"/>
      <c r="DC2" s="522"/>
      <c r="DD2" s="522"/>
      <c r="DE2" s="522"/>
      <c r="DF2" s="522"/>
      <c r="DG2" s="522"/>
      <c r="DH2" s="522"/>
      <c r="DI2" s="522"/>
      <c r="DJ2" s="522"/>
      <c r="DK2" s="522"/>
      <c r="DL2" s="522"/>
      <c r="DM2" s="522"/>
      <c r="DN2" s="522"/>
      <c r="DO2" s="522"/>
      <c r="DP2" s="522"/>
      <c r="DQ2" s="522"/>
      <c r="DR2" s="522"/>
      <c r="DS2" s="522"/>
      <c r="DT2" s="522"/>
      <c r="DU2" s="522"/>
      <c r="DV2" s="522"/>
      <c r="DW2" s="522"/>
      <c r="DX2" s="522"/>
      <c r="DY2" s="522"/>
      <c r="DZ2" s="522"/>
      <c r="EA2" s="522"/>
      <c r="EB2" s="522"/>
      <c r="EC2" s="522"/>
      <c r="ED2" s="522"/>
      <c r="EE2" s="522"/>
      <c r="EF2" s="522"/>
      <c r="EG2" s="522"/>
      <c r="EH2" s="522"/>
      <c r="EI2" s="522"/>
      <c r="EJ2" s="522"/>
      <c r="EK2" s="522"/>
      <c r="EL2" s="522"/>
      <c r="EM2" s="522"/>
      <c r="EN2" s="522"/>
      <c r="EO2" s="522"/>
      <c r="EP2" s="522"/>
      <c r="EQ2" s="522"/>
      <c r="ER2" s="522"/>
      <c r="ES2" s="522"/>
    </row>
    <row r="3" ht="2.25" customHeight="1" thickBot="1"/>
    <row r="4" spans="1:149" ht="11.25">
      <c r="A4" s="700" t="s">
        <v>0</v>
      </c>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I4" s="701"/>
      <c r="BJ4" s="701"/>
      <c r="BK4" s="701"/>
      <c r="BL4" s="701"/>
      <c r="BM4" s="701"/>
      <c r="BN4" s="701"/>
      <c r="BO4" s="701"/>
      <c r="BP4" s="701"/>
      <c r="BQ4" s="701"/>
      <c r="BR4" s="701"/>
      <c r="BS4" s="701"/>
      <c r="BT4" s="701"/>
      <c r="BU4" s="701"/>
      <c r="BV4" s="701"/>
      <c r="BW4" s="702"/>
      <c r="BX4" s="707" t="s">
        <v>1</v>
      </c>
      <c r="BY4" s="708"/>
      <c r="BZ4" s="708"/>
      <c r="CA4" s="708"/>
      <c r="CB4" s="708"/>
      <c r="CC4" s="708"/>
      <c r="CD4" s="708"/>
      <c r="CE4" s="709"/>
      <c r="CF4" s="707" t="s">
        <v>235</v>
      </c>
      <c r="CG4" s="708"/>
      <c r="CH4" s="708"/>
      <c r="CI4" s="708"/>
      <c r="CJ4" s="708"/>
      <c r="CK4" s="708"/>
      <c r="CL4" s="708"/>
      <c r="CM4" s="708"/>
      <c r="CN4" s="708"/>
      <c r="CO4" s="708"/>
      <c r="CP4" s="708"/>
      <c r="CQ4" s="708"/>
      <c r="CR4" s="709"/>
      <c r="CS4" s="709"/>
      <c r="CT4" s="713" t="s">
        <v>8</v>
      </c>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714"/>
      <c r="EB4" s="714"/>
      <c r="EC4" s="714"/>
      <c r="ED4" s="714"/>
      <c r="EE4" s="714"/>
      <c r="EF4" s="714"/>
      <c r="EG4" s="714"/>
      <c r="EH4" s="714"/>
      <c r="EI4" s="714"/>
      <c r="EJ4" s="714"/>
      <c r="EK4" s="714"/>
      <c r="EL4" s="714"/>
      <c r="EM4" s="714"/>
      <c r="EN4" s="714"/>
      <c r="EO4" s="714"/>
      <c r="EP4" s="714"/>
      <c r="EQ4" s="714"/>
      <c r="ER4" s="714"/>
      <c r="ES4" s="715"/>
    </row>
    <row r="5" spans="1:149" ht="11.25" customHeight="1">
      <c r="A5" s="703"/>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9"/>
      <c r="BX5" s="492"/>
      <c r="BY5" s="493"/>
      <c r="BZ5" s="493"/>
      <c r="CA5" s="493"/>
      <c r="CB5" s="493"/>
      <c r="CC5" s="493"/>
      <c r="CD5" s="493"/>
      <c r="CE5" s="494"/>
      <c r="CF5" s="492"/>
      <c r="CG5" s="493"/>
      <c r="CH5" s="493"/>
      <c r="CI5" s="493"/>
      <c r="CJ5" s="493"/>
      <c r="CK5" s="493"/>
      <c r="CL5" s="493"/>
      <c r="CM5" s="493"/>
      <c r="CN5" s="493"/>
      <c r="CO5" s="493"/>
      <c r="CP5" s="493"/>
      <c r="CQ5" s="493"/>
      <c r="CR5" s="494"/>
      <c r="CS5" s="494"/>
      <c r="CT5" s="501" t="s">
        <v>2</v>
      </c>
      <c r="CU5" s="502"/>
      <c r="CV5" s="502"/>
      <c r="CW5" s="502"/>
      <c r="CX5" s="502"/>
      <c r="CY5" s="502"/>
      <c r="CZ5" s="503" t="s">
        <v>487</v>
      </c>
      <c r="DA5" s="504"/>
      <c r="DB5" s="504"/>
      <c r="DC5" s="505" t="s">
        <v>3</v>
      </c>
      <c r="DD5" s="505"/>
      <c r="DE5" s="505"/>
      <c r="DF5" s="506"/>
      <c r="DG5" s="627" t="s">
        <v>231</v>
      </c>
      <c r="DH5" s="628"/>
      <c r="DI5" s="628"/>
      <c r="DJ5" s="628"/>
      <c r="DK5" s="628"/>
      <c r="DL5" s="628"/>
      <c r="DM5" s="628"/>
      <c r="DN5" s="628"/>
      <c r="DO5" s="628"/>
      <c r="DP5" s="628"/>
      <c r="DQ5" s="628"/>
      <c r="DR5" s="628"/>
      <c r="DS5" s="629"/>
      <c r="DT5" s="627" t="s">
        <v>232</v>
      </c>
      <c r="DU5" s="628"/>
      <c r="DV5" s="628"/>
      <c r="DW5" s="628"/>
      <c r="DX5" s="628"/>
      <c r="DY5" s="628"/>
      <c r="DZ5" s="628"/>
      <c r="EA5" s="628"/>
      <c r="EB5" s="628"/>
      <c r="EC5" s="628"/>
      <c r="ED5" s="628"/>
      <c r="EE5" s="628"/>
      <c r="EF5" s="629"/>
      <c r="EG5" s="716" t="s">
        <v>236</v>
      </c>
      <c r="EH5" s="717"/>
      <c r="EI5" s="717"/>
      <c r="EJ5" s="717"/>
      <c r="EK5" s="717"/>
      <c r="EL5" s="717"/>
      <c r="EM5" s="717"/>
      <c r="EN5" s="717"/>
      <c r="EO5" s="717"/>
      <c r="EP5" s="717"/>
      <c r="EQ5" s="717"/>
      <c r="ER5" s="717"/>
      <c r="ES5" s="718"/>
    </row>
    <row r="6" spans="1:149" ht="54" customHeight="1" thickBot="1">
      <c r="A6" s="704"/>
      <c r="B6" s="705"/>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705"/>
      <c r="BB6" s="705"/>
      <c r="BC6" s="705"/>
      <c r="BD6" s="705"/>
      <c r="BE6" s="705"/>
      <c r="BF6" s="705"/>
      <c r="BG6" s="705"/>
      <c r="BH6" s="705"/>
      <c r="BI6" s="705"/>
      <c r="BJ6" s="705"/>
      <c r="BK6" s="705"/>
      <c r="BL6" s="705"/>
      <c r="BM6" s="705"/>
      <c r="BN6" s="705"/>
      <c r="BO6" s="705"/>
      <c r="BP6" s="705"/>
      <c r="BQ6" s="705"/>
      <c r="BR6" s="705"/>
      <c r="BS6" s="705"/>
      <c r="BT6" s="705"/>
      <c r="BU6" s="705"/>
      <c r="BV6" s="705"/>
      <c r="BW6" s="706"/>
      <c r="BX6" s="710"/>
      <c r="BY6" s="711"/>
      <c r="BZ6" s="711"/>
      <c r="CA6" s="711"/>
      <c r="CB6" s="711"/>
      <c r="CC6" s="711"/>
      <c r="CD6" s="711"/>
      <c r="CE6" s="712"/>
      <c r="CF6" s="710"/>
      <c r="CG6" s="711"/>
      <c r="CH6" s="711"/>
      <c r="CI6" s="711"/>
      <c r="CJ6" s="711"/>
      <c r="CK6" s="711"/>
      <c r="CL6" s="711"/>
      <c r="CM6" s="711"/>
      <c r="CN6" s="711"/>
      <c r="CO6" s="711"/>
      <c r="CP6" s="711"/>
      <c r="CQ6" s="711"/>
      <c r="CR6" s="712"/>
      <c r="CS6" s="712"/>
      <c r="CT6" s="693" t="s">
        <v>4</v>
      </c>
      <c r="CU6" s="694"/>
      <c r="CV6" s="694"/>
      <c r="CW6" s="694"/>
      <c r="CX6" s="694"/>
      <c r="CY6" s="694"/>
      <c r="CZ6" s="694"/>
      <c r="DA6" s="694"/>
      <c r="DB6" s="694"/>
      <c r="DC6" s="694"/>
      <c r="DD6" s="694"/>
      <c r="DE6" s="694"/>
      <c r="DF6" s="695"/>
      <c r="DG6" s="630"/>
      <c r="DH6" s="631"/>
      <c r="DI6" s="631"/>
      <c r="DJ6" s="631"/>
      <c r="DK6" s="631"/>
      <c r="DL6" s="631"/>
      <c r="DM6" s="631"/>
      <c r="DN6" s="631"/>
      <c r="DO6" s="631"/>
      <c r="DP6" s="631"/>
      <c r="DQ6" s="631"/>
      <c r="DR6" s="631"/>
      <c r="DS6" s="632"/>
      <c r="DT6" s="630"/>
      <c r="DU6" s="631"/>
      <c r="DV6" s="631"/>
      <c r="DW6" s="631"/>
      <c r="DX6" s="631"/>
      <c r="DY6" s="631"/>
      <c r="DZ6" s="631"/>
      <c r="EA6" s="631"/>
      <c r="EB6" s="631"/>
      <c r="EC6" s="631"/>
      <c r="ED6" s="631"/>
      <c r="EE6" s="631"/>
      <c r="EF6" s="632"/>
      <c r="EG6" s="719"/>
      <c r="EH6" s="720"/>
      <c r="EI6" s="720"/>
      <c r="EJ6" s="720"/>
      <c r="EK6" s="720"/>
      <c r="EL6" s="720"/>
      <c r="EM6" s="720"/>
      <c r="EN6" s="720"/>
      <c r="EO6" s="720"/>
      <c r="EP6" s="720"/>
      <c r="EQ6" s="720"/>
      <c r="ER6" s="720"/>
      <c r="ES6" s="721"/>
    </row>
    <row r="7" spans="1:149" ht="11.25">
      <c r="A7" s="699" t="s">
        <v>9</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688"/>
      <c r="AW7" s="688"/>
      <c r="AX7" s="688"/>
      <c r="AY7" s="688"/>
      <c r="AZ7" s="688"/>
      <c r="BA7" s="688"/>
      <c r="BB7" s="688"/>
      <c r="BC7" s="688"/>
      <c r="BD7" s="688"/>
      <c r="BE7" s="688"/>
      <c r="BF7" s="688"/>
      <c r="BG7" s="688"/>
      <c r="BH7" s="688"/>
      <c r="BI7" s="688"/>
      <c r="BJ7" s="688"/>
      <c r="BK7" s="688"/>
      <c r="BL7" s="688"/>
      <c r="BM7" s="688"/>
      <c r="BN7" s="688"/>
      <c r="BO7" s="688"/>
      <c r="BP7" s="688"/>
      <c r="BQ7" s="688"/>
      <c r="BR7" s="688"/>
      <c r="BS7" s="688"/>
      <c r="BT7" s="688"/>
      <c r="BU7" s="688"/>
      <c r="BV7" s="688"/>
      <c r="BW7" s="688"/>
      <c r="BX7" s="688" t="s">
        <v>10</v>
      </c>
      <c r="BY7" s="688"/>
      <c r="BZ7" s="688"/>
      <c r="CA7" s="688"/>
      <c r="CB7" s="688"/>
      <c r="CC7" s="688"/>
      <c r="CD7" s="688"/>
      <c r="CE7" s="688"/>
      <c r="CF7" s="688" t="s">
        <v>11</v>
      </c>
      <c r="CG7" s="688"/>
      <c r="CH7" s="688"/>
      <c r="CI7" s="688"/>
      <c r="CJ7" s="688"/>
      <c r="CK7" s="688"/>
      <c r="CL7" s="688"/>
      <c r="CM7" s="688"/>
      <c r="CN7" s="688"/>
      <c r="CO7" s="688"/>
      <c r="CP7" s="688"/>
      <c r="CQ7" s="688"/>
      <c r="CR7" s="688"/>
      <c r="CS7" s="28"/>
      <c r="CT7" s="688" t="s">
        <v>12</v>
      </c>
      <c r="CU7" s="688"/>
      <c r="CV7" s="688"/>
      <c r="CW7" s="688"/>
      <c r="CX7" s="688"/>
      <c r="CY7" s="688"/>
      <c r="CZ7" s="688"/>
      <c r="DA7" s="688"/>
      <c r="DB7" s="688"/>
      <c r="DC7" s="688"/>
      <c r="DD7" s="688"/>
      <c r="DE7" s="688"/>
      <c r="DF7" s="688"/>
      <c r="DG7" s="688" t="s">
        <v>13</v>
      </c>
      <c r="DH7" s="688"/>
      <c r="DI7" s="688"/>
      <c r="DJ7" s="688"/>
      <c r="DK7" s="688"/>
      <c r="DL7" s="688"/>
      <c r="DM7" s="688"/>
      <c r="DN7" s="688"/>
      <c r="DO7" s="688"/>
      <c r="DP7" s="688"/>
      <c r="DQ7" s="688"/>
      <c r="DR7" s="688"/>
      <c r="DS7" s="688"/>
      <c r="DT7" s="688" t="s">
        <v>14</v>
      </c>
      <c r="DU7" s="688"/>
      <c r="DV7" s="688"/>
      <c r="DW7" s="688"/>
      <c r="DX7" s="688"/>
      <c r="DY7" s="688"/>
      <c r="DZ7" s="688"/>
      <c r="EA7" s="688"/>
      <c r="EB7" s="688"/>
      <c r="EC7" s="688"/>
      <c r="ED7" s="688"/>
      <c r="EE7" s="688"/>
      <c r="EF7" s="688"/>
      <c r="EG7" s="688" t="s">
        <v>15</v>
      </c>
      <c r="EH7" s="688"/>
      <c r="EI7" s="688"/>
      <c r="EJ7" s="688"/>
      <c r="EK7" s="688"/>
      <c r="EL7" s="688"/>
      <c r="EM7" s="688"/>
      <c r="EN7" s="688"/>
      <c r="EO7" s="688"/>
      <c r="EP7" s="688"/>
      <c r="EQ7" s="688"/>
      <c r="ER7" s="688"/>
      <c r="ES7" s="689"/>
    </row>
    <row r="8" spans="1:149" ht="12.75" customHeight="1">
      <c r="A8" s="690" t="s">
        <v>36</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18" t="s">
        <v>37</v>
      </c>
      <c r="BY8" s="318"/>
      <c r="BZ8" s="318"/>
      <c r="CA8" s="318"/>
      <c r="CB8" s="318"/>
      <c r="CC8" s="318"/>
      <c r="CD8" s="318"/>
      <c r="CE8" s="318"/>
      <c r="CF8" s="318" t="s">
        <v>38</v>
      </c>
      <c r="CG8" s="318"/>
      <c r="CH8" s="318"/>
      <c r="CI8" s="318"/>
      <c r="CJ8" s="318"/>
      <c r="CK8" s="318"/>
      <c r="CL8" s="318"/>
      <c r="CM8" s="318"/>
      <c r="CN8" s="318"/>
      <c r="CO8" s="318"/>
      <c r="CP8" s="318"/>
      <c r="CQ8" s="318"/>
      <c r="CR8" s="318"/>
      <c r="CS8" s="23"/>
      <c r="CT8" s="691">
        <f>DG8+DT8+EG8</f>
        <v>0</v>
      </c>
      <c r="CU8" s="692"/>
      <c r="CV8" s="692"/>
      <c r="CW8" s="692"/>
      <c r="CX8" s="692"/>
      <c r="CY8" s="692"/>
      <c r="CZ8" s="692"/>
      <c r="DA8" s="692"/>
      <c r="DB8" s="692"/>
      <c r="DC8" s="692"/>
      <c r="DD8" s="692"/>
      <c r="DE8" s="692"/>
      <c r="DF8" s="692"/>
      <c r="DG8" s="691"/>
      <c r="DH8" s="692"/>
      <c r="DI8" s="692"/>
      <c r="DJ8" s="692"/>
      <c r="DK8" s="692"/>
      <c r="DL8" s="692"/>
      <c r="DM8" s="692"/>
      <c r="DN8" s="692"/>
      <c r="DO8" s="692"/>
      <c r="DP8" s="692"/>
      <c r="DQ8" s="692"/>
      <c r="DR8" s="692"/>
      <c r="DS8" s="692"/>
      <c r="DT8" s="691"/>
      <c r="DU8" s="692"/>
      <c r="DV8" s="692"/>
      <c r="DW8" s="692"/>
      <c r="DX8" s="692"/>
      <c r="DY8" s="692"/>
      <c r="DZ8" s="692"/>
      <c r="EA8" s="692"/>
      <c r="EB8" s="692"/>
      <c r="EC8" s="692"/>
      <c r="ED8" s="692"/>
      <c r="EE8" s="692"/>
      <c r="EF8" s="692"/>
      <c r="EG8" s="696"/>
      <c r="EH8" s="697"/>
      <c r="EI8" s="697"/>
      <c r="EJ8" s="697"/>
      <c r="EK8" s="697"/>
      <c r="EL8" s="697"/>
      <c r="EM8" s="697"/>
      <c r="EN8" s="697"/>
      <c r="EO8" s="697"/>
      <c r="EP8" s="697"/>
      <c r="EQ8" s="697"/>
      <c r="ER8" s="697"/>
      <c r="ES8" s="698"/>
    </row>
    <row r="9" spans="1:149" ht="12.75" customHeight="1" thickBot="1">
      <c r="A9" s="395" t="s">
        <v>39</v>
      </c>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7" t="s">
        <v>40</v>
      </c>
      <c r="BY9" s="397"/>
      <c r="BZ9" s="397"/>
      <c r="CA9" s="397"/>
      <c r="CB9" s="397"/>
      <c r="CC9" s="397"/>
      <c r="CD9" s="397"/>
      <c r="CE9" s="397"/>
      <c r="CF9" s="397" t="s">
        <v>38</v>
      </c>
      <c r="CG9" s="397"/>
      <c r="CH9" s="397"/>
      <c r="CI9" s="397"/>
      <c r="CJ9" s="397"/>
      <c r="CK9" s="397"/>
      <c r="CL9" s="397"/>
      <c r="CM9" s="397"/>
      <c r="CN9" s="397"/>
      <c r="CO9" s="397"/>
      <c r="CP9" s="397"/>
      <c r="CQ9" s="397"/>
      <c r="CR9" s="397"/>
      <c r="CS9" s="29"/>
      <c r="CT9" s="684">
        <f>DG9+DT9+EG9</f>
        <v>0</v>
      </c>
      <c r="CU9" s="685"/>
      <c r="CV9" s="685"/>
      <c r="CW9" s="685"/>
      <c r="CX9" s="685"/>
      <c r="CY9" s="685"/>
      <c r="CZ9" s="685"/>
      <c r="DA9" s="685"/>
      <c r="DB9" s="685"/>
      <c r="DC9" s="685"/>
      <c r="DD9" s="685"/>
      <c r="DE9" s="685"/>
      <c r="DF9" s="685"/>
      <c r="DG9" s="686">
        <f>DG10+DG8-DG36+DG62</f>
        <v>0</v>
      </c>
      <c r="DH9" s="681"/>
      <c r="DI9" s="681"/>
      <c r="DJ9" s="681"/>
      <c r="DK9" s="681"/>
      <c r="DL9" s="681"/>
      <c r="DM9" s="681"/>
      <c r="DN9" s="681"/>
      <c r="DO9" s="681"/>
      <c r="DP9" s="681"/>
      <c r="DQ9" s="681"/>
      <c r="DR9" s="681"/>
      <c r="DS9" s="682"/>
      <c r="DT9" s="686">
        <f>DT10+DT8-DT36+DT62</f>
        <v>0</v>
      </c>
      <c r="DU9" s="681"/>
      <c r="DV9" s="681"/>
      <c r="DW9" s="681"/>
      <c r="DX9" s="681"/>
      <c r="DY9" s="681"/>
      <c r="DZ9" s="681"/>
      <c r="EA9" s="681"/>
      <c r="EB9" s="681"/>
      <c r="EC9" s="681"/>
      <c r="ED9" s="681"/>
      <c r="EE9" s="681"/>
      <c r="EF9" s="682"/>
      <c r="EG9" s="686">
        <f>EG10+EG8-EG36+EG62</f>
        <v>0</v>
      </c>
      <c r="EH9" s="681"/>
      <c r="EI9" s="681"/>
      <c r="EJ9" s="681"/>
      <c r="EK9" s="681"/>
      <c r="EL9" s="681"/>
      <c r="EM9" s="681"/>
      <c r="EN9" s="681"/>
      <c r="EO9" s="681"/>
      <c r="EP9" s="681"/>
      <c r="EQ9" s="681"/>
      <c r="ER9" s="681"/>
      <c r="ES9" s="682"/>
    </row>
    <row r="10" spans="1:149" ht="12">
      <c r="A10" s="432" t="s">
        <v>520</v>
      </c>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3"/>
      <c r="AY10" s="433"/>
      <c r="AZ10" s="433"/>
      <c r="BA10" s="433"/>
      <c r="BB10" s="433"/>
      <c r="BC10" s="433"/>
      <c r="BD10" s="433"/>
      <c r="BE10" s="433"/>
      <c r="BF10" s="433"/>
      <c r="BG10" s="433"/>
      <c r="BH10" s="433"/>
      <c r="BI10" s="433"/>
      <c r="BJ10" s="433"/>
      <c r="BK10" s="433"/>
      <c r="BL10" s="433"/>
      <c r="BM10" s="433"/>
      <c r="BN10" s="433"/>
      <c r="BO10" s="433"/>
      <c r="BP10" s="433"/>
      <c r="BQ10" s="433"/>
      <c r="BR10" s="433"/>
      <c r="BS10" s="433"/>
      <c r="BT10" s="433"/>
      <c r="BU10" s="433"/>
      <c r="BV10" s="433"/>
      <c r="BW10" s="433"/>
      <c r="BX10" s="434" t="s">
        <v>41</v>
      </c>
      <c r="BY10" s="434"/>
      <c r="BZ10" s="434"/>
      <c r="CA10" s="434"/>
      <c r="CB10" s="434"/>
      <c r="CC10" s="434"/>
      <c r="CD10" s="434"/>
      <c r="CE10" s="434"/>
      <c r="CF10" s="434"/>
      <c r="CG10" s="434"/>
      <c r="CH10" s="434"/>
      <c r="CI10" s="434"/>
      <c r="CJ10" s="434"/>
      <c r="CK10" s="434"/>
      <c r="CL10" s="434"/>
      <c r="CM10" s="434"/>
      <c r="CN10" s="434"/>
      <c r="CO10" s="434"/>
      <c r="CP10" s="434"/>
      <c r="CQ10" s="434"/>
      <c r="CR10" s="434"/>
      <c r="CS10" s="30"/>
      <c r="CT10" s="412">
        <f>DG10+DT10+EG10</f>
        <v>49791863.66</v>
      </c>
      <c r="CU10" s="413"/>
      <c r="CV10" s="413"/>
      <c r="CW10" s="413"/>
      <c r="CX10" s="413"/>
      <c r="CY10" s="413"/>
      <c r="CZ10" s="413"/>
      <c r="DA10" s="413"/>
      <c r="DB10" s="413"/>
      <c r="DC10" s="413"/>
      <c r="DD10" s="413"/>
      <c r="DE10" s="413"/>
      <c r="DF10" s="413"/>
      <c r="DG10" s="412">
        <f>DG15</f>
        <v>43632570</v>
      </c>
      <c r="DH10" s="413"/>
      <c r="DI10" s="413"/>
      <c r="DJ10" s="413"/>
      <c r="DK10" s="413"/>
      <c r="DL10" s="413"/>
      <c r="DM10" s="413"/>
      <c r="DN10" s="413"/>
      <c r="DO10" s="413"/>
      <c r="DP10" s="413"/>
      <c r="DQ10" s="413"/>
      <c r="DR10" s="413"/>
      <c r="DS10" s="413"/>
      <c r="DT10" s="412">
        <f>DT23</f>
        <v>0</v>
      </c>
      <c r="DU10" s="413"/>
      <c r="DV10" s="413"/>
      <c r="DW10" s="413"/>
      <c r="DX10" s="413"/>
      <c r="DY10" s="413"/>
      <c r="DZ10" s="413"/>
      <c r="EA10" s="413"/>
      <c r="EB10" s="413"/>
      <c r="EC10" s="413"/>
      <c r="ED10" s="413"/>
      <c r="EE10" s="413"/>
      <c r="EF10" s="413"/>
      <c r="EG10" s="722">
        <f>EG11+EG14+EG27+EG23+EG20+EG34</f>
        <v>6159293.66</v>
      </c>
      <c r="EH10" s="723"/>
      <c r="EI10" s="723"/>
      <c r="EJ10" s="723"/>
      <c r="EK10" s="723"/>
      <c r="EL10" s="723"/>
      <c r="EM10" s="723"/>
      <c r="EN10" s="723"/>
      <c r="EO10" s="723"/>
      <c r="EP10" s="723"/>
      <c r="EQ10" s="723"/>
      <c r="ER10" s="723"/>
      <c r="ES10" s="724"/>
    </row>
    <row r="11" spans="1:149" ht="23.25" customHeight="1">
      <c r="A11" s="316" t="s">
        <v>42</v>
      </c>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c r="BW11" s="317"/>
      <c r="BX11" s="318" t="s">
        <v>43</v>
      </c>
      <c r="BY11" s="318"/>
      <c r="BZ11" s="318"/>
      <c r="CA11" s="318"/>
      <c r="CB11" s="318"/>
      <c r="CC11" s="318"/>
      <c r="CD11" s="318"/>
      <c r="CE11" s="318"/>
      <c r="CF11" s="318" t="s">
        <v>44</v>
      </c>
      <c r="CG11" s="318"/>
      <c r="CH11" s="318"/>
      <c r="CI11" s="318"/>
      <c r="CJ11" s="318"/>
      <c r="CK11" s="318"/>
      <c r="CL11" s="318"/>
      <c r="CM11" s="318"/>
      <c r="CN11" s="318"/>
      <c r="CO11" s="318"/>
      <c r="CP11" s="318"/>
      <c r="CQ11" s="318"/>
      <c r="CR11" s="318"/>
      <c r="CS11" s="21"/>
      <c r="CT11" s="678">
        <f>EG11</f>
        <v>1949.18</v>
      </c>
      <c r="CU11" s="679"/>
      <c r="CV11" s="679"/>
      <c r="CW11" s="679"/>
      <c r="CX11" s="679"/>
      <c r="CY11" s="679"/>
      <c r="CZ11" s="679"/>
      <c r="DA11" s="679"/>
      <c r="DB11" s="679"/>
      <c r="DC11" s="679"/>
      <c r="DD11" s="679"/>
      <c r="DE11" s="679"/>
      <c r="DF11" s="679"/>
      <c r="DG11" s="326"/>
      <c r="DH11" s="327"/>
      <c r="DI11" s="327"/>
      <c r="DJ11" s="327"/>
      <c r="DK11" s="327"/>
      <c r="DL11" s="327"/>
      <c r="DM11" s="327"/>
      <c r="DN11" s="327"/>
      <c r="DO11" s="327"/>
      <c r="DP11" s="327"/>
      <c r="DQ11" s="327"/>
      <c r="DR11" s="327"/>
      <c r="DS11" s="327"/>
      <c r="DT11" s="326"/>
      <c r="DU11" s="327"/>
      <c r="DV11" s="327"/>
      <c r="DW11" s="327"/>
      <c r="DX11" s="327"/>
      <c r="DY11" s="327"/>
      <c r="DZ11" s="327"/>
      <c r="EA11" s="327"/>
      <c r="EB11" s="327"/>
      <c r="EC11" s="327"/>
      <c r="ED11" s="327"/>
      <c r="EE11" s="327"/>
      <c r="EF11" s="327"/>
      <c r="EG11" s="326">
        <v>1949.18</v>
      </c>
      <c r="EH11" s="327"/>
      <c r="EI11" s="327"/>
      <c r="EJ11" s="327"/>
      <c r="EK11" s="327"/>
      <c r="EL11" s="327"/>
      <c r="EM11" s="327"/>
      <c r="EN11" s="327"/>
      <c r="EO11" s="327"/>
      <c r="EP11" s="327"/>
      <c r="EQ11" s="327"/>
      <c r="ER11" s="327"/>
      <c r="ES11" s="328"/>
    </row>
    <row r="12" spans="1:149" ht="12.75" customHeight="1">
      <c r="A12" s="419" t="s">
        <v>45</v>
      </c>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318" t="s">
        <v>46</v>
      </c>
      <c r="BY12" s="318"/>
      <c r="BZ12" s="318"/>
      <c r="CA12" s="318"/>
      <c r="CB12" s="318"/>
      <c r="CC12" s="318"/>
      <c r="CD12" s="318"/>
      <c r="CE12" s="318"/>
      <c r="CF12" s="318"/>
      <c r="CG12" s="318"/>
      <c r="CH12" s="318"/>
      <c r="CI12" s="318"/>
      <c r="CJ12" s="318"/>
      <c r="CK12" s="318"/>
      <c r="CL12" s="318"/>
      <c r="CM12" s="318"/>
      <c r="CN12" s="318"/>
      <c r="CO12" s="318"/>
      <c r="CP12" s="318"/>
      <c r="CQ12" s="318"/>
      <c r="CR12" s="318"/>
      <c r="CS12" s="673"/>
      <c r="CT12" s="326">
        <f>EG12</f>
        <v>0</v>
      </c>
      <c r="CU12" s="327"/>
      <c r="CV12" s="327"/>
      <c r="CW12" s="327"/>
      <c r="CX12" s="327"/>
      <c r="CY12" s="327"/>
      <c r="CZ12" s="327"/>
      <c r="DA12" s="327"/>
      <c r="DB12" s="327"/>
      <c r="DC12" s="327"/>
      <c r="DD12" s="327"/>
      <c r="DE12" s="327"/>
      <c r="DF12" s="327"/>
      <c r="DG12" s="326"/>
      <c r="DH12" s="327"/>
      <c r="DI12" s="327"/>
      <c r="DJ12" s="327"/>
      <c r="DK12" s="327"/>
      <c r="DL12" s="327"/>
      <c r="DM12" s="327"/>
      <c r="DN12" s="327"/>
      <c r="DO12" s="327"/>
      <c r="DP12" s="327"/>
      <c r="DQ12" s="327"/>
      <c r="DR12" s="327"/>
      <c r="DS12" s="327"/>
      <c r="DT12" s="326"/>
      <c r="DU12" s="327"/>
      <c r="DV12" s="327"/>
      <c r="DW12" s="327"/>
      <c r="DX12" s="327"/>
      <c r="DY12" s="327"/>
      <c r="DZ12" s="327"/>
      <c r="EA12" s="327"/>
      <c r="EB12" s="327"/>
      <c r="EC12" s="327"/>
      <c r="ED12" s="327"/>
      <c r="EE12" s="327"/>
      <c r="EF12" s="327"/>
      <c r="EG12" s="326"/>
      <c r="EH12" s="327"/>
      <c r="EI12" s="327"/>
      <c r="EJ12" s="327"/>
      <c r="EK12" s="327"/>
      <c r="EL12" s="327"/>
      <c r="EM12" s="327"/>
      <c r="EN12" s="327"/>
      <c r="EO12" s="327"/>
      <c r="EP12" s="327"/>
      <c r="EQ12" s="327"/>
      <c r="ER12" s="327"/>
      <c r="ES12" s="328"/>
    </row>
    <row r="13" spans="1:149" ht="12" customHeight="1">
      <c r="A13" s="419" t="s">
        <v>491</v>
      </c>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318"/>
      <c r="BY13" s="318"/>
      <c r="BZ13" s="318"/>
      <c r="CA13" s="318"/>
      <c r="CB13" s="318"/>
      <c r="CC13" s="318"/>
      <c r="CD13" s="318"/>
      <c r="CE13" s="318"/>
      <c r="CF13" s="318"/>
      <c r="CG13" s="318"/>
      <c r="CH13" s="318"/>
      <c r="CI13" s="318"/>
      <c r="CJ13" s="318"/>
      <c r="CK13" s="318"/>
      <c r="CL13" s="318"/>
      <c r="CM13" s="318"/>
      <c r="CN13" s="318"/>
      <c r="CO13" s="318"/>
      <c r="CP13" s="318"/>
      <c r="CQ13" s="318"/>
      <c r="CR13" s="318"/>
      <c r="CS13" s="673"/>
      <c r="CT13" s="327"/>
      <c r="CU13" s="327"/>
      <c r="CV13" s="327"/>
      <c r="CW13" s="327"/>
      <c r="CX13" s="327"/>
      <c r="CY13" s="327"/>
      <c r="CZ13" s="327"/>
      <c r="DA13" s="327"/>
      <c r="DB13" s="327"/>
      <c r="DC13" s="327"/>
      <c r="DD13" s="327"/>
      <c r="DE13" s="327"/>
      <c r="DF13" s="327"/>
      <c r="DG13" s="327"/>
      <c r="DH13" s="327"/>
      <c r="DI13" s="327"/>
      <c r="DJ13" s="327"/>
      <c r="DK13" s="327"/>
      <c r="DL13" s="327"/>
      <c r="DM13" s="327"/>
      <c r="DN13" s="327"/>
      <c r="DO13" s="327"/>
      <c r="DP13" s="327"/>
      <c r="DQ13" s="327"/>
      <c r="DR13" s="327"/>
      <c r="DS13" s="327"/>
      <c r="DT13" s="327"/>
      <c r="DU13" s="327"/>
      <c r="DV13" s="327"/>
      <c r="DW13" s="327"/>
      <c r="DX13" s="327"/>
      <c r="DY13" s="327"/>
      <c r="DZ13" s="327"/>
      <c r="EA13" s="327"/>
      <c r="EB13" s="327"/>
      <c r="EC13" s="327"/>
      <c r="ED13" s="327"/>
      <c r="EE13" s="327"/>
      <c r="EF13" s="327"/>
      <c r="EG13" s="327"/>
      <c r="EH13" s="327"/>
      <c r="EI13" s="327"/>
      <c r="EJ13" s="327"/>
      <c r="EK13" s="327"/>
      <c r="EL13" s="327"/>
      <c r="EM13" s="327"/>
      <c r="EN13" s="327"/>
      <c r="EO13" s="327"/>
      <c r="EP13" s="327"/>
      <c r="EQ13" s="327"/>
      <c r="ER13" s="327"/>
      <c r="ES13" s="328"/>
    </row>
    <row r="14" spans="1:149" ht="21.75" customHeight="1">
      <c r="A14" s="316" t="s">
        <v>47</v>
      </c>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8" t="s">
        <v>48</v>
      </c>
      <c r="BY14" s="318"/>
      <c r="BZ14" s="318"/>
      <c r="CA14" s="318"/>
      <c r="CB14" s="318"/>
      <c r="CC14" s="318"/>
      <c r="CD14" s="318"/>
      <c r="CE14" s="318"/>
      <c r="CF14" s="318" t="s">
        <v>49</v>
      </c>
      <c r="CG14" s="318"/>
      <c r="CH14" s="318"/>
      <c r="CI14" s="318"/>
      <c r="CJ14" s="318"/>
      <c r="CK14" s="318"/>
      <c r="CL14" s="318"/>
      <c r="CM14" s="318"/>
      <c r="CN14" s="318"/>
      <c r="CO14" s="318"/>
      <c r="CP14" s="318"/>
      <c r="CQ14" s="318"/>
      <c r="CR14" s="318"/>
      <c r="CS14" s="21"/>
      <c r="CT14" s="326">
        <f>DG14+EG14</f>
        <v>49789914.480000004</v>
      </c>
      <c r="CU14" s="327"/>
      <c r="CV14" s="327"/>
      <c r="CW14" s="327"/>
      <c r="CX14" s="327"/>
      <c r="CY14" s="327"/>
      <c r="CZ14" s="327"/>
      <c r="DA14" s="327"/>
      <c r="DB14" s="327"/>
      <c r="DC14" s="327"/>
      <c r="DD14" s="327"/>
      <c r="DE14" s="327"/>
      <c r="DF14" s="327"/>
      <c r="DG14" s="326">
        <f>DG15</f>
        <v>43632570</v>
      </c>
      <c r="DH14" s="327"/>
      <c r="DI14" s="327"/>
      <c r="DJ14" s="327"/>
      <c r="DK14" s="327"/>
      <c r="DL14" s="327"/>
      <c r="DM14" s="327"/>
      <c r="DN14" s="327"/>
      <c r="DO14" s="327"/>
      <c r="DP14" s="327"/>
      <c r="DQ14" s="327"/>
      <c r="DR14" s="327"/>
      <c r="DS14" s="327"/>
      <c r="DT14" s="326"/>
      <c r="DU14" s="327"/>
      <c r="DV14" s="327"/>
      <c r="DW14" s="327"/>
      <c r="DX14" s="327"/>
      <c r="DY14" s="327"/>
      <c r="DZ14" s="327"/>
      <c r="EA14" s="327"/>
      <c r="EB14" s="327"/>
      <c r="EC14" s="327"/>
      <c r="ED14" s="327"/>
      <c r="EE14" s="327"/>
      <c r="EF14" s="327"/>
      <c r="EG14" s="326">
        <f>EG17+EG19+EG18+EG16</f>
        <v>6157344.48</v>
      </c>
      <c r="EH14" s="327"/>
      <c r="EI14" s="327"/>
      <c r="EJ14" s="327"/>
      <c r="EK14" s="327"/>
      <c r="EL14" s="327"/>
      <c r="EM14" s="327"/>
      <c r="EN14" s="327"/>
      <c r="EO14" s="327"/>
      <c r="EP14" s="327"/>
      <c r="EQ14" s="327"/>
      <c r="ER14" s="327"/>
      <c r="ES14" s="328"/>
    </row>
    <row r="15" spans="1:149" ht="44.25" customHeight="1">
      <c r="A15" s="329" t="s">
        <v>443</v>
      </c>
      <c r="B15" s="330"/>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18" t="s">
        <v>50</v>
      </c>
      <c r="BY15" s="318"/>
      <c r="BZ15" s="318"/>
      <c r="CA15" s="318"/>
      <c r="CB15" s="318"/>
      <c r="CC15" s="318"/>
      <c r="CD15" s="318"/>
      <c r="CE15" s="318"/>
      <c r="CF15" s="318" t="s">
        <v>49</v>
      </c>
      <c r="CG15" s="318"/>
      <c r="CH15" s="318"/>
      <c r="CI15" s="318"/>
      <c r="CJ15" s="318"/>
      <c r="CK15" s="318"/>
      <c r="CL15" s="318"/>
      <c r="CM15" s="318"/>
      <c r="CN15" s="318"/>
      <c r="CO15" s="318"/>
      <c r="CP15" s="318"/>
      <c r="CQ15" s="318"/>
      <c r="CR15" s="318"/>
      <c r="CS15" s="24"/>
      <c r="CT15" s="326">
        <f>DG15</f>
        <v>43632570</v>
      </c>
      <c r="CU15" s="327"/>
      <c r="CV15" s="327"/>
      <c r="CW15" s="327"/>
      <c r="CX15" s="327"/>
      <c r="CY15" s="327"/>
      <c r="CZ15" s="327"/>
      <c r="DA15" s="327"/>
      <c r="DB15" s="327"/>
      <c r="DC15" s="327"/>
      <c r="DD15" s="327"/>
      <c r="DE15" s="327"/>
      <c r="DF15" s="327"/>
      <c r="DG15" s="326">
        <v>43632570</v>
      </c>
      <c r="DH15" s="327"/>
      <c r="DI15" s="327"/>
      <c r="DJ15" s="327"/>
      <c r="DK15" s="327"/>
      <c r="DL15" s="327"/>
      <c r="DM15" s="327"/>
      <c r="DN15" s="327"/>
      <c r="DO15" s="327"/>
      <c r="DP15" s="327"/>
      <c r="DQ15" s="327"/>
      <c r="DR15" s="327"/>
      <c r="DS15" s="327"/>
      <c r="DT15" s="326"/>
      <c r="DU15" s="327"/>
      <c r="DV15" s="327"/>
      <c r="DW15" s="327"/>
      <c r="DX15" s="327"/>
      <c r="DY15" s="327"/>
      <c r="DZ15" s="327"/>
      <c r="EA15" s="327"/>
      <c r="EB15" s="327"/>
      <c r="EC15" s="327"/>
      <c r="ED15" s="327"/>
      <c r="EE15" s="327"/>
      <c r="EF15" s="327"/>
      <c r="EG15" s="313"/>
      <c r="EH15" s="622"/>
      <c r="EI15" s="622"/>
      <c r="EJ15" s="622"/>
      <c r="EK15" s="622"/>
      <c r="EL15" s="622"/>
      <c r="EM15" s="622"/>
      <c r="EN15" s="622"/>
      <c r="EO15" s="622"/>
      <c r="EP15" s="622"/>
      <c r="EQ15" s="622"/>
      <c r="ER15" s="622"/>
      <c r="ES15" s="623"/>
    </row>
    <row r="16" spans="1:149" ht="11.25" customHeight="1">
      <c r="A16" s="329" t="s">
        <v>522</v>
      </c>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18" t="s">
        <v>51</v>
      </c>
      <c r="BY16" s="318"/>
      <c r="BZ16" s="318"/>
      <c r="CA16" s="318"/>
      <c r="CB16" s="318"/>
      <c r="CC16" s="318"/>
      <c r="CD16" s="318"/>
      <c r="CE16" s="318"/>
      <c r="CF16" s="318" t="s">
        <v>49</v>
      </c>
      <c r="CG16" s="318"/>
      <c r="CH16" s="318"/>
      <c r="CI16" s="318"/>
      <c r="CJ16" s="318"/>
      <c r="CK16" s="318"/>
      <c r="CL16" s="318"/>
      <c r="CM16" s="318"/>
      <c r="CN16" s="318"/>
      <c r="CO16" s="318"/>
      <c r="CP16" s="318"/>
      <c r="CQ16" s="318"/>
      <c r="CR16" s="318"/>
      <c r="CS16" s="21"/>
      <c r="CT16" s="326">
        <f>DG16+DT16+EG16</f>
        <v>6100948</v>
      </c>
      <c r="CU16" s="327"/>
      <c r="CV16" s="327"/>
      <c r="CW16" s="327"/>
      <c r="CX16" s="327"/>
      <c r="CY16" s="327"/>
      <c r="CZ16" s="327"/>
      <c r="DA16" s="327"/>
      <c r="DB16" s="327"/>
      <c r="DC16" s="327"/>
      <c r="DD16" s="327"/>
      <c r="DE16" s="327"/>
      <c r="DF16" s="327"/>
      <c r="DG16" s="326"/>
      <c r="DH16" s="327"/>
      <c r="DI16" s="327"/>
      <c r="DJ16" s="327"/>
      <c r="DK16" s="327"/>
      <c r="DL16" s="327"/>
      <c r="DM16" s="327"/>
      <c r="DN16" s="327"/>
      <c r="DO16" s="327"/>
      <c r="DP16" s="327"/>
      <c r="DQ16" s="327"/>
      <c r="DR16" s="327"/>
      <c r="DS16" s="327"/>
      <c r="DT16" s="326"/>
      <c r="DU16" s="327"/>
      <c r="DV16" s="327"/>
      <c r="DW16" s="327"/>
      <c r="DX16" s="327"/>
      <c r="DY16" s="327"/>
      <c r="DZ16" s="327"/>
      <c r="EA16" s="327"/>
      <c r="EB16" s="327"/>
      <c r="EC16" s="327"/>
      <c r="ED16" s="327"/>
      <c r="EE16" s="327"/>
      <c r="EF16" s="327"/>
      <c r="EG16" s="313">
        <f>600960+5299988+200000</f>
        <v>6100948</v>
      </c>
      <c r="EH16" s="622"/>
      <c r="EI16" s="622"/>
      <c r="EJ16" s="622"/>
      <c r="EK16" s="622"/>
      <c r="EL16" s="622"/>
      <c r="EM16" s="622"/>
      <c r="EN16" s="622"/>
      <c r="EO16" s="622"/>
      <c r="EP16" s="622"/>
      <c r="EQ16" s="622"/>
      <c r="ER16" s="622"/>
      <c r="ES16" s="623"/>
    </row>
    <row r="17" spans="1:149" ht="21" customHeight="1">
      <c r="A17" s="329" t="s">
        <v>234</v>
      </c>
      <c r="B17" s="677"/>
      <c r="C17" s="677"/>
      <c r="D17" s="677"/>
      <c r="E17" s="677"/>
      <c r="F17" s="677"/>
      <c r="G17" s="677"/>
      <c r="H17" s="677"/>
      <c r="I17" s="677"/>
      <c r="J17" s="677"/>
      <c r="K17" s="677"/>
      <c r="L17" s="677"/>
      <c r="M17" s="677"/>
      <c r="N17" s="677"/>
      <c r="O17" s="677"/>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c r="AX17" s="677"/>
      <c r="AY17" s="677"/>
      <c r="AZ17" s="677"/>
      <c r="BA17" s="677"/>
      <c r="BB17" s="677"/>
      <c r="BC17" s="677"/>
      <c r="BD17" s="677"/>
      <c r="BE17" s="677"/>
      <c r="BF17" s="677"/>
      <c r="BG17" s="677"/>
      <c r="BH17" s="677"/>
      <c r="BI17" s="677"/>
      <c r="BJ17" s="677"/>
      <c r="BK17" s="677"/>
      <c r="BL17" s="677"/>
      <c r="BM17" s="677"/>
      <c r="BN17" s="677"/>
      <c r="BO17" s="677"/>
      <c r="BP17" s="677"/>
      <c r="BQ17" s="677"/>
      <c r="BR17" s="677"/>
      <c r="BS17" s="677"/>
      <c r="BT17" s="677"/>
      <c r="BU17" s="677"/>
      <c r="BV17" s="677"/>
      <c r="BW17" s="677"/>
      <c r="BX17" s="318" t="s">
        <v>233</v>
      </c>
      <c r="BY17" s="318"/>
      <c r="BZ17" s="318"/>
      <c r="CA17" s="318"/>
      <c r="CB17" s="318"/>
      <c r="CC17" s="318"/>
      <c r="CD17" s="318"/>
      <c r="CE17" s="318"/>
      <c r="CF17" s="318" t="s">
        <v>49</v>
      </c>
      <c r="CG17" s="318"/>
      <c r="CH17" s="318"/>
      <c r="CI17" s="318"/>
      <c r="CJ17" s="318"/>
      <c r="CK17" s="318"/>
      <c r="CL17" s="318"/>
      <c r="CM17" s="318"/>
      <c r="CN17" s="318"/>
      <c r="CO17" s="318"/>
      <c r="CP17" s="318"/>
      <c r="CQ17" s="318"/>
      <c r="CR17" s="318"/>
      <c r="CS17" s="21"/>
      <c r="CT17" s="326">
        <f>EG17</f>
        <v>56396.48</v>
      </c>
      <c r="CU17" s="327"/>
      <c r="CV17" s="327"/>
      <c r="CW17" s="327"/>
      <c r="CX17" s="327"/>
      <c r="CY17" s="327"/>
      <c r="CZ17" s="327"/>
      <c r="DA17" s="327"/>
      <c r="DB17" s="327"/>
      <c r="DC17" s="327"/>
      <c r="DD17" s="327"/>
      <c r="DE17" s="327"/>
      <c r="DF17" s="327"/>
      <c r="DG17" s="326"/>
      <c r="DH17" s="327"/>
      <c r="DI17" s="327"/>
      <c r="DJ17" s="327"/>
      <c r="DK17" s="327"/>
      <c r="DL17" s="327"/>
      <c r="DM17" s="327"/>
      <c r="DN17" s="327"/>
      <c r="DO17" s="327"/>
      <c r="DP17" s="327"/>
      <c r="DQ17" s="327"/>
      <c r="DR17" s="327"/>
      <c r="DS17" s="327"/>
      <c r="DT17" s="326"/>
      <c r="DU17" s="327"/>
      <c r="DV17" s="327"/>
      <c r="DW17" s="327"/>
      <c r="DX17" s="327"/>
      <c r="DY17" s="327"/>
      <c r="DZ17" s="327"/>
      <c r="EA17" s="327"/>
      <c r="EB17" s="327"/>
      <c r="EC17" s="327"/>
      <c r="ED17" s="327"/>
      <c r="EE17" s="327"/>
      <c r="EF17" s="327"/>
      <c r="EG17" s="326">
        <v>56396.48</v>
      </c>
      <c r="EH17" s="327"/>
      <c r="EI17" s="327"/>
      <c r="EJ17" s="327"/>
      <c r="EK17" s="327"/>
      <c r="EL17" s="327"/>
      <c r="EM17" s="327"/>
      <c r="EN17" s="327"/>
      <c r="EO17" s="327"/>
      <c r="EP17" s="327"/>
      <c r="EQ17" s="327"/>
      <c r="ER17" s="327"/>
      <c r="ES17" s="328"/>
    </row>
    <row r="18" spans="1:149" ht="12.75" customHeight="1">
      <c r="A18" s="424" t="s">
        <v>503</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18" t="s">
        <v>237</v>
      </c>
      <c r="BY18" s="318"/>
      <c r="BZ18" s="318"/>
      <c r="CA18" s="318"/>
      <c r="CB18" s="318"/>
      <c r="CC18" s="318"/>
      <c r="CD18" s="318"/>
      <c r="CE18" s="318"/>
      <c r="CF18" s="318" t="s">
        <v>49</v>
      </c>
      <c r="CG18" s="318"/>
      <c r="CH18" s="318"/>
      <c r="CI18" s="318"/>
      <c r="CJ18" s="318"/>
      <c r="CK18" s="318"/>
      <c r="CL18" s="318"/>
      <c r="CM18" s="318"/>
      <c r="CN18" s="318"/>
      <c r="CO18" s="318"/>
      <c r="CP18" s="318"/>
      <c r="CQ18" s="318"/>
      <c r="CR18" s="318"/>
      <c r="CS18" s="35"/>
      <c r="CT18" s="326">
        <f>EG18</f>
        <v>0</v>
      </c>
      <c r="CU18" s="331"/>
      <c r="CV18" s="331"/>
      <c r="CW18" s="331"/>
      <c r="CX18" s="331"/>
      <c r="CY18" s="331"/>
      <c r="CZ18" s="331"/>
      <c r="DA18" s="331"/>
      <c r="DB18" s="331"/>
      <c r="DC18" s="331"/>
      <c r="DD18" s="331"/>
      <c r="DE18" s="331"/>
      <c r="DF18" s="331"/>
      <c r="DG18" s="326"/>
      <c r="DH18" s="331"/>
      <c r="DI18" s="331"/>
      <c r="DJ18" s="331"/>
      <c r="DK18" s="331"/>
      <c r="DL18" s="331"/>
      <c r="DM18" s="331"/>
      <c r="DN18" s="331"/>
      <c r="DO18" s="331"/>
      <c r="DP18" s="331"/>
      <c r="DQ18" s="331"/>
      <c r="DR18" s="331"/>
      <c r="DS18" s="331"/>
      <c r="DT18" s="326"/>
      <c r="DU18" s="331"/>
      <c r="DV18" s="331"/>
      <c r="DW18" s="331"/>
      <c r="DX18" s="331"/>
      <c r="DY18" s="331"/>
      <c r="DZ18" s="331"/>
      <c r="EA18" s="331"/>
      <c r="EB18" s="331"/>
      <c r="EC18" s="331"/>
      <c r="ED18" s="331"/>
      <c r="EE18" s="331"/>
      <c r="EF18" s="331"/>
      <c r="EG18" s="313"/>
      <c r="EH18" s="314"/>
      <c r="EI18" s="314"/>
      <c r="EJ18" s="314"/>
      <c r="EK18" s="314"/>
      <c r="EL18" s="314"/>
      <c r="EM18" s="314"/>
      <c r="EN18" s="314"/>
      <c r="EO18" s="314"/>
      <c r="EP18" s="314"/>
      <c r="EQ18" s="314"/>
      <c r="ER18" s="314"/>
      <c r="ES18" s="315"/>
    </row>
    <row r="19" spans="1:149" ht="10.5" customHeight="1" hidden="1">
      <c r="A19" s="424" t="s">
        <v>457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18" t="s">
        <v>255</v>
      </c>
      <c r="BY19" s="318"/>
      <c r="BZ19" s="318"/>
      <c r="CA19" s="318"/>
      <c r="CB19" s="318"/>
      <c r="CC19" s="318"/>
      <c r="CD19" s="318"/>
      <c r="CE19" s="318"/>
      <c r="CF19" s="318"/>
      <c r="CG19" s="318"/>
      <c r="CH19" s="318"/>
      <c r="CI19" s="318"/>
      <c r="CJ19" s="318"/>
      <c r="CK19" s="318"/>
      <c r="CL19" s="318"/>
      <c r="CM19" s="318"/>
      <c r="CN19" s="318"/>
      <c r="CO19" s="318"/>
      <c r="CP19" s="318"/>
      <c r="CQ19" s="318"/>
      <c r="CR19" s="318"/>
      <c r="CS19" s="35"/>
      <c r="CT19" s="326">
        <f>EG19</f>
        <v>0</v>
      </c>
      <c r="CU19" s="331"/>
      <c r="CV19" s="331"/>
      <c r="CW19" s="331"/>
      <c r="CX19" s="331"/>
      <c r="CY19" s="331"/>
      <c r="CZ19" s="331"/>
      <c r="DA19" s="331"/>
      <c r="DB19" s="331"/>
      <c r="DC19" s="331"/>
      <c r="DD19" s="331"/>
      <c r="DE19" s="331"/>
      <c r="DF19" s="331"/>
      <c r="DG19" s="326"/>
      <c r="DH19" s="331"/>
      <c r="DI19" s="331"/>
      <c r="DJ19" s="331"/>
      <c r="DK19" s="331"/>
      <c r="DL19" s="331"/>
      <c r="DM19" s="331"/>
      <c r="DN19" s="331"/>
      <c r="DO19" s="331"/>
      <c r="DP19" s="331"/>
      <c r="DQ19" s="331"/>
      <c r="DR19" s="331"/>
      <c r="DS19" s="331"/>
      <c r="DT19" s="326"/>
      <c r="DU19" s="331"/>
      <c r="DV19" s="331"/>
      <c r="DW19" s="331"/>
      <c r="DX19" s="331"/>
      <c r="DY19" s="331"/>
      <c r="DZ19" s="331"/>
      <c r="EA19" s="331"/>
      <c r="EB19" s="331"/>
      <c r="EC19" s="331"/>
      <c r="ED19" s="331"/>
      <c r="EE19" s="331"/>
      <c r="EF19" s="331"/>
      <c r="EG19" s="313"/>
      <c r="EH19" s="314"/>
      <c r="EI19" s="314"/>
      <c r="EJ19" s="314"/>
      <c r="EK19" s="314"/>
      <c r="EL19" s="314"/>
      <c r="EM19" s="314"/>
      <c r="EN19" s="314"/>
      <c r="EO19" s="314"/>
      <c r="EP19" s="314"/>
      <c r="EQ19" s="314"/>
      <c r="ER19" s="314"/>
      <c r="ES19" s="315"/>
    </row>
    <row r="20" spans="1:149" ht="21.75" customHeight="1">
      <c r="A20" s="316" t="s">
        <v>52</v>
      </c>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8" t="s">
        <v>53</v>
      </c>
      <c r="BY20" s="318"/>
      <c r="BZ20" s="318"/>
      <c r="CA20" s="318"/>
      <c r="CB20" s="318"/>
      <c r="CC20" s="318"/>
      <c r="CD20" s="318"/>
      <c r="CE20" s="318"/>
      <c r="CF20" s="318" t="s">
        <v>54</v>
      </c>
      <c r="CG20" s="318"/>
      <c r="CH20" s="318"/>
      <c r="CI20" s="318"/>
      <c r="CJ20" s="318"/>
      <c r="CK20" s="318"/>
      <c r="CL20" s="318"/>
      <c r="CM20" s="318"/>
      <c r="CN20" s="318"/>
      <c r="CO20" s="318"/>
      <c r="CP20" s="318"/>
      <c r="CQ20" s="318"/>
      <c r="CR20" s="318"/>
      <c r="CS20" s="35"/>
      <c r="CT20" s="326">
        <f>CT21</f>
        <v>0</v>
      </c>
      <c r="CU20" s="331"/>
      <c r="CV20" s="331"/>
      <c r="CW20" s="331"/>
      <c r="CX20" s="331"/>
      <c r="CY20" s="331"/>
      <c r="CZ20" s="331"/>
      <c r="DA20" s="331"/>
      <c r="DB20" s="331"/>
      <c r="DC20" s="331"/>
      <c r="DD20" s="331"/>
      <c r="DE20" s="331"/>
      <c r="DF20" s="331"/>
      <c r="DG20" s="326"/>
      <c r="DH20" s="331"/>
      <c r="DI20" s="331"/>
      <c r="DJ20" s="331"/>
      <c r="DK20" s="331"/>
      <c r="DL20" s="331"/>
      <c r="DM20" s="331"/>
      <c r="DN20" s="331"/>
      <c r="DO20" s="331"/>
      <c r="DP20" s="331"/>
      <c r="DQ20" s="331"/>
      <c r="DR20" s="331"/>
      <c r="DS20" s="331"/>
      <c r="DT20" s="326"/>
      <c r="DU20" s="331"/>
      <c r="DV20" s="331"/>
      <c r="DW20" s="331"/>
      <c r="DX20" s="331"/>
      <c r="DY20" s="331"/>
      <c r="DZ20" s="331"/>
      <c r="EA20" s="331"/>
      <c r="EB20" s="331"/>
      <c r="EC20" s="331"/>
      <c r="ED20" s="331"/>
      <c r="EE20" s="331"/>
      <c r="EF20" s="331"/>
      <c r="EG20" s="313">
        <f>EG21</f>
        <v>0</v>
      </c>
      <c r="EH20" s="314"/>
      <c r="EI20" s="314"/>
      <c r="EJ20" s="314"/>
      <c r="EK20" s="314"/>
      <c r="EL20" s="314"/>
      <c r="EM20" s="314"/>
      <c r="EN20" s="314"/>
      <c r="EO20" s="314"/>
      <c r="EP20" s="314"/>
      <c r="EQ20" s="314"/>
      <c r="ER20" s="314"/>
      <c r="ES20" s="315"/>
    </row>
    <row r="21" spans="1:149" ht="13.5" customHeight="1">
      <c r="A21" s="419" t="s">
        <v>45</v>
      </c>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318" t="s">
        <v>55</v>
      </c>
      <c r="BY21" s="318"/>
      <c r="BZ21" s="318"/>
      <c r="CA21" s="318"/>
      <c r="CB21" s="318"/>
      <c r="CC21" s="318"/>
      <c r="CD21" s="318"/>
      <c r="CE21" s="318"/>
      <c r="CF21" s="318" t="s">
        <v>54</v>
      </c>
      <c r="CG21" s="318"/>
      <c r="CH21" s="318"/>
      <c r="CI21" s="318"/>
      <c r="CJ21" s="318"/>
      <c r="CK21" s="318"/>
      <c r="CL21" s="318"/>
      <c r="CM21" s="318"/>
      <c r="CN21" s="318"/>
      <c r="CO21" s="318"/>
      <c r="CP21" s="318"/>
      <c r="CQ21" s="318"/>
      <c r="CR21" s="318"/>
      <c r="CS21" s="673"/>
      <c r="CT21" s="326">
        <f>EG21</f>
        <v>0</v>
      </c>
      <c r="CU21" s="327"/>
      <c r="CV21" s="327"/>
      <c r="CW21" s="327"/>
      <c r="CX21" s="327"/>
      <c r="CY21" s="327"/>
      <c r="CZ21" s="327"/>
      <c r="DA21" s="327"/>
      <c r="DB21" s="327"/>
      <c r="DC21" s="327"/>
      <c r="DD21" s="327"/>
      <c r="DE21" s="327"/>
      <c r="DF21" s="327"/>
      <c r="DG21" s="326"/>
      <c r="DH21" s="327"/>
      <c r="DI21" s="327"/>
      <c r="DJ21" s="327"/>
      <c r="DK21" s="327"/>
      <c r="DL21" s="327"/>
      <c r="DM21" s="327"/>
      <c r="DN21" s="327"/>
      <c r="DO21" s="327"/>
      <c r="DP21" s="327"/>
      <c r="DQ21" s="327"/>
      <c r="DR21" s="327"/>
      <c r="DS21" s="327"/>
      <c r="DT21" s="326"/>
      <c r="DU21" s="327"/>
      <c r="DV21" s="327"/>
      <c r="DW21" s="327"/>
      <c r="DX21" s="327"/>
      <c r="DY21" s="327"/>
      <c r="DZ21" s="327"/>
      <c r="EA21" s="327"/>
      <c r="EB21" s="327"/>
      <c r="EC21" s="327"/>
      <c r="ED21" s="327"/>
      <c r="EE21" s="327"/>
      <c r="EF21" s="327"/>
      <c r="EG21" s="313"/>
      <c r="EH21" s="622"/>
      <c r="EI21" s="622"/>
      <c r="EJ21" s="622"/>
      <c r="EK21" s="622"/>
      <c r="EL21" s="622"/>
      <c r="EM21" s="622"/>
      <c r="EN21" s="622"/>
      <c r="EO21" s="622"/>
      <c r="EP21" s="622"/>
      <c r="EQ21" s="622"/>
      <c r="ER21" s="622"/>
      <c r="ES21" s="623"/>
    </row>
    <row r="22" spans="1:149" ht="21" customHeight="1">
      <c r="A22" s="439" t="s">
        <v>418</v>
      </c>
      <c r="B22" s="676"/>
      <c r="C22" s="676"/>
      <c r="D22" s="676"/>
      <c r="E22" s="676"/>
      <c r="F22" s="676"/>
      <c r="G22" s="676"/>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c r="AQ22" s="676"/>
      <c r="AR22" s="676"/>
      <c r="AS22" s="676"/>
      <c r="AT22" s="676"/>
      <c r="AU22" s="676"/>
      <c r="AV22" s="676"/>
      <c r="AW22" s="676"/>
      <c r="AX22" s="676"/>
      <c r="AY22" s="676"/>
      <c r="AZ22" s="676"/>
      <c r="BA22" s="676"/>
      <c r="BB22" s="676"/>
      <c r="BC22" s="676"/>
      <c r="BD22" s="676"/>
      <c r="BE22" s="676"/>
      <c r="BF22" s="676"/>
      <c r="BG22" s="676"/>
      <c r="BH22" s="676"/>
      <c r="BI22" s="676"/>
      <c r="BJ22" s="676"/>
      <c r="BK22" s="676"/>
      <c r="BL22" s="676"/>
      <c r="BM22" s="676"/>
      <c r="BN22" s="676"/>
      <c r="BO22" s="676"/>
      <c r="BP22" s="676"/>
      <c r="BQ22" s="676"/>
      <c r="BR22" s="676"/>
      <c r="BS22" s="676"/>
      <c r="BT22" s="676"/>
      <c r="BU22" s="676"/>
      <c r="BV22" s="676"/>
      <c r="BW22" s="676"/>
      <c r="BX22" s="318"/>
      <c r="BY22" s="318"/>
      <c r="BZ22" s="318"/>
      <c r="CA22" s="318"/>
      <c r="CB22" s="318"/>
      <c r="CC22" s="318"/>
      <c r="CD22" s="318"/>
      <c r="CE22" s="318"/>
      <c r="CF22" s="318"/>
      <c r="CG22" s="318"/>
      <c r="CH22" s="318"/>
      <c r="CI22" s="318"/>
      <c r="CJ22" s="318"/>
      <c r="CK22" s="318"/>
      <c r="CL22" s="318"/>
      <c r="CM22" s="318"/>
      <c r="CN22" s="318"/>
      <c r="CO22" s="318"/>
      <c r="CP22" s="318"/>
      <c r="CQ22" s="318"/>
      <c r="CR22" s="318"/>
      <c r="CS22" s="673"/>
      <c r="CT22" s="327"/>
      <c r="CU22" s="327"/>
      <c r="CV22" s="327"/>
      <c r="CW22" s="327"/>
      <c r="CX22" s="327"/>
      <c r="CY22" s="327"/>
      <c r="CZ22" s="327"/>
      <c r="DA22" s="327"/>
      <c r="DB22" s="327"/>
      <c r="DC22" s="327"/>
      <c r="DD22" s="327"/>
      <c r="DE22" s="327"/>
      <c r="DF22" s="327"/>
      <c r="DG22" s="327"/>
      <c r="DH22" s="327"/>
      <c r="DI22" s="327"/>
      <c r="DJ22" s="327"/>
      <c r="DK22" s="327"/>
      <c r="DL22" s="327"/>
      <c r="DM22" s="327"/>
      <c r="DN22" s="327"/>
      <c r="DO22" s="327"/>
      <c r="DP22" s="327"/>
      <c r="DQ22" s="327"/>
      <c r="DR22" s="327"/>
      <c r="DS22" s="327"/>
      <c r="DT22" s="327"/>
      <c r="DU22" s="327"/>
      <c r="DV22" s="327"/>
      <c r="DW22" s="327"/>
      <c r="DX22" s="327"/>
      <c r="DY22" s="327"/>
      <c r="DZ22" s="327"/>
      <c r="EA22" s="327"/>
      <c r="EB22" s="327"/>
      <c r="EC22" s="327"/>
      <c r="ED22" s="327"/>
      <c r="EE22" s="327"/>
      <c r="EF22" s="327"/>
      <c r="EG22" s="622"/>
      <c r="EH22" s="622"/>
      <c r="EI22" s="622"/>
      <c r="EJ22" s="622"/>
      <c r="EK22" s="622"/>
      <c r="EL22" s="622"/>
      <c r="EM22" s="622"/>
      <c r="EN22" s="622"/>
      <c r="EO22" s="622"/>
      <c r="EP22" s="622"/>
      <c r="EQ22" s="622"/>
      <c r="ER22" s="622"/>
      <c r="ES22" s="623"/>
    </row>
    <row r="23" spans="1:149" ht="12.75" customHeight="1">
      <c r="A23" s="316" t="s">
        <v>56</v>
      </c>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8" t="s">
        <v>57</v>
      </c>
      <c r="BY23" s="318"/>
      <c r="BZ23" s="318"/>
      <c r="CA23" s="318"/>
      <c r="CB23" s="318"/>
      <c r="CC23" s="318"/>
      <c r="CD23" s="318"/>
      <c r="CE23" s="318"/>
      <c r="CF23" s="318" t="s">
        <v>58</v>
      </c>
      <c r="CG23" s="318"/>
      <c r="CH23" s="318"/>
      <c r="CI23" s="318"/>
      <c r="CJ23" s="318"/>
      <c r="CK23" s="318"/>
      <c r="CL23" s="318"/>
      <c r="CM23" s="318"/>
      <c r="CN23" s="318"/>
      <c r="CO23" s="318"/>
      <c r="CP23" s="318"/>
      <c r="CQ23" s="318"/>
      <c r="CR23" s="318"/>
      <c r="CS23" s="21"/>
      <c r="CT23" s="326">
        <f>DT23+EG23+DG23</f>
        <v>0</v>
      </c>
      <c r="CU23" s="327"/>
      <c r="CV23" s="327"/>
      <c r="CW23" s="327"/>
      <c r="CX23" s="327"/>
      <c r="CY23" s="327"/>
      <c r="CZ23" s="327"/>
      <c r="DA23" s="327"/>
      <c r="DB23" s="327"/>
      <c r="DC23" s="327"/>
      <c r="DD23" s="327"/>
      <c r="DE23" s="327"/>
      <c r="DF23" s="327"/>
      <c r="DG23" s="326"/>
      <c r="DH23" s="327"/>
      <c r="DI23" s="327"/>
      <c r="DJ23" s="327"/>
      <c r="DK23" s="327"/>
      <c r="DL23" s="327"/>
      <c r="DM23" s="327"/>
      <c r="DN23" s="327"/>
      <c r="DO23" s="327"/>
      <c r="DP23" s="327"/>
      <c r="DQ23" s="327"/>
      <c r="DR23" s="327"/>
      <c r="DS23" s="327"/>
      <c r="DT23" s="326">
        <f>DT24</f>
        <v>0</v>
      </c>
      <c r="DU23" s="327"/>
      <c r="DV23" s="327"/>
      <c r="DW23" s="327"/>
      <c r="DX23" s="327"/>
      <c r="DY23" s="327"/>
      <c r="DZ23" s="327"/>
      <c r="EA23" s="327"/>
      <c r="EB23" s="327"/>
      <c r="EC23" s="327"/>
      <c r="ED23" s="327"/>
      <c r="EE23" s="327"/>
      <c r="EF23" s="327"/>
      <c r="EG23" s="313"/>
      <c r="EH23" s="622"/>
      <c r="EI23" s="622"/>
      <c r="EJ23" s="622"/>
      <c r="EK23" s="622"/>
      <c r="EL23" s="622"/>
      <c r="EM23" s="622"/>
      <c r="EN23" s="622"/>
      <c r="EO23" s="622"/>
      <c r="EP23" s="622"/>
      <c r="EQ23" s="622"/>
      <c r="ER23" s="622"/>
      <c r="ES23" s="623"/>
    </row>
    <row r="24" spans="1:149" ht="9.75" customHeight="1">
      <c r="A24" s="424" t="s">
        <v>45</v>
      </c>
      <c r="B24" s="330"/>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579" t="s">
        <v>254</v>
      </c>
      <c r="BY24" s="580"/>
      <c r="BZ24" s="580"/>
      <c r="CA24" s="580"/>
      <c r="CB24" s="580"/>
      <c r="CC24" s="580"/>
      <c r="CD24" s="581"/>
      <c r="CE24" s="240"/>
      <c r="CF24" s="579" t="s">
        <v>58</v>
      </c>
      <c r="CG24" s="580"/>
      <c r="CH24" s="580"/>
      <c r="CI24" s="580"/>
      <c r="CJ24" s="580"/>
      <c r="CK24" s="580"/>
      <c r="CL24" s="580"/>
      <c r="CM24" s="580"/>
      <c r="CN24" s="581"/>
      <c r="CO24" s="240"/>
      <c r="CP24" s="240"/>
      <c r="CQ24" s="240"/>
      <c r="CR24" s="240"/>
      <c r="CS24" s="673"/>
      <c r="CT24" s="326">
        <f>DT24</f>
        <v>0</v>
      </c>
      <c r="CU24" s="327"/>
      <c r="CV24" s="327"/>
      <c r="CW24" s="327"/>
      <c r="CX24" s="327"/>
      <c r="CY24" s="327"/>
      <c r="CZ24" s="327"/>
      <c r="DA24" s="327"/>
      <c r="DB24" s="327"/>
      <c r="DC24" s="327"/>
      <c r="DD24" s="327"/>
      <c r="DE24" s="327"/>
      <c r="DF24" s="327"/>
      <c r="DG24" s="326"/>
      <c r="DH24" s="327"/>
      <c r="DI24" s="327"/>
      <c r="DJ24" s="327"/>
      <c r="DK24" s="327"/>
      <c r="DL24" s="327"/>
      <c r="DM24" s="327"/>
      <c r="DN24" s="327"/>
      <c r="DO24" s="327"/>
      <c r="DP24" s="327"/>
      <c r="DQ24" s="327"/>
      <c r="DR24" s="327"/>
      <c r="DS24" s="327"/>
      <c r="DT24" s="326"/>
      <c r="DU24" s="327"/>
      <c r="DV24" s="327"/>
      <c r="DW24" s="327"/>
      <c r="DX24" s="327"/>
      <c r="DY24" s="327"/>
      <c r="DZ24" s="327"/>
      <c r="EA24" s="327"/>
      <c r="EB24" s="327"/>
      <c r="EC24" s="327"/>
      <c r="ED24" s="327"/>
      <c r="EE24" s="327"/>
      <c r="EF24" s="327"/>
      <c r="EG24" s="313"/>
      <c r="EH24" s="622"/>
      <c r="EI24" s="622"/>
      <c r="EJ24" s="622"/>
      <c r="EK24" s="622"/>
      <c r="EL24" s="622"/>
      <c r="EM24" s="622"/>
      <c r="EN24" s="622"/>
      <c r="EO24" s="622"/>
      <c r="EP24" s="622"/>
      <c r="EQ24" s="622"/>
      <c r="ER24" s="622"/>
      <c r="ES24" s="623"/>
    </row>
    <row r="25" spans="1:149" ht="10.5" customHeight="1">
      <c r="A25" s="424" t="s">
        <v>62</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582"/>
      <c r="BY25" s="583"/>
      <c r="BZ25" s="583"/>
      <c r="CA25" s="583"/>
      <c r="CB25" s="583"/>
      <c r="CC25" s="583"/>
      <c r="CD25" s="584"/>
      <c r="CE25" s="240"/>
      <c r="CF25" s="582"/>
      <c r="CG25" s="583"/>
      <c r="CH25" s="583"/>
      <c r="CI25" s="583"/>
      <c r="CJ25" s="583"/>
      <c r="CK25" s="583"/>
      <c r="CL25" s="583"/>
      <c r="CM25" s="583"/>
      <c r="CN25" s="584"/>
      <c r="CO25" s="240"/>
      <c r="CP25" s="240"/>
      <c r="CQ25" s="240"/>
      <c r="CR25" s="240"/>
      <c r="CS25" s="673"/>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622"/>
      <c r="EH25" s="622"/>
      <c r="EI25" s="622"/>
      <c r="EJ25" s="622"/>
      <c r="EK25" s="622"/>
      <c r="EL25" s="622"/>
      <c r="EM25" s="622"/>
      <c r="EN25" s="622"/>
      <c r="EO25" s="622"/>
      <c r="EP25" s="622"/>
      <c r="EQ25" s="622"/>
      <c r="ER25" s="622"/>
      <c r="ES25" s="623"/>
    </row>
    <row r="26" spans="1:149" ht="10.5" customHeight="1">
      <c r="A26" s="316" t="s">
        <v>64</v>
      </c>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8" t="s">
        <v>504</v>
      </c>
      <c r="BY26" s="318"/>
      <c r="BZ26" s="318"/>
      <c r="CA26" s="318"/>
      <c r="CB26" s="318"/>
      <c r="CC26" s="318"/>
      <c r="CD26" s="318"/>
      <c r="CE26" s="318"/>
      <c r="CF26" s="318" t="s">
        <v>58</v>
      </c>
      <c r="CG26" s="318"/>
      <c r="CH26" s="318"/>
      <c r="CI26" s="318"/>
      <c r="CJ26" s="318"/>
      <c r="CK26" s="318"/>
      <c r="CL26" s="318"/>
      <c r="CM26" s="318"/>
      <c r="CN26" s="318"/>
      <c r="CO26" s="318"/>
      <c r="CP26" s="318"/>
      <c r="CQ26" s="318"/>
      <c r="CR26" s="318"/>
      <c r="CS26" s="35"/>
      <c r="CT26" s="326"/>
      <c r="CU26" s="331"/>
      <c r="CV26" s="331"/>
      <c r="CW26" s="331"/>
      <c r="CX26" s="331"/>
      <c r="CY26" s="331"/>
      <c r="CZ26" s="331"/>
      <c r="DA26" s="331"/>
      <c r="DB26" s="331"/>
      <c r="DC26" s="331"/>
      <c r="DD26" s="331"/>
      <c r="DE26" s="331"/>
      <c r="DF26" s="331"/>
      <c r="DG26" s="326"/>
      <c r="DH26" s="331"/>
      <c r="DI26" s="331"/>
      <c r="DJ26" s="331"/>
      <c r="DK26" s="331"/>
      <c r="DL26" s="331"/>
      <c r="DM26" s="331"/>
      <c r="DN26" s="331"/>
      <c r="DO26" s="331"/>
      <c r="DP26" s="331"/>
      <c r="DQ26" s="331"/>
      <c r="DR26" s="331"/>
      <c r="DS26" s="331"/>
      <c r="DT26" s="326"/>
      <c r="DU26" s="331"/>
      <c r="DV26" s="331"/>
      <c r="DW26" s="331"/>
      <c r="DX26" s="331"/>
      <c r="DY26" s="331"/>
      <c r="DZ26" s="331"/>
      <c r="EA26" s="331"/>
      <c r="EB26" s="331"/>
      <c r="EC26" s="331"/>
      <c r="ED26" s="331"/>
      <c r="EE26" s="331"/>
      <c r="EF26" s="331"/>
      <c r="EG26" s="313"/>
      <c r="EH26" s="314"/>
      <c r="EI26" s="314"/>
      <c r="EJ26" s="314"/>
      <c r="EK26" s="314"/>
      <c r="EL26" s="314"/>
      <c r="EM26" s="314"/>
      <c r="EN26" s="314"/>
      <c r="EO26" s="314"/>
      <c r="EP26" s="314"/>
      <c r="EQ26" s="314"/>
      <c r="ER26" s="314"/>
      <c r="ES26" s="315"/>
    </row>
    <row r="27" spans="1:149" ht="10.5" customHeight="1">
      <c r="A27" s="316" t="s">
        <v>59</v>
      </c>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8" t="s">
        <v>60</v>
      </c>
      <c r="BY27" s="318"/>
      <c r="BZ27" s="318"/>
      <c r="CA27" s="318"/>
      <c r="CB27" s="318"/>
      <c r="CC27" s="318"/>
      <c r="CD27" s="318"/>
      <c r="CE27" s="318"/>
      <c r="CF27" s="318" t="s">
        <v>61</v>
      </c>
      <c r="CG27" s="318"/>
      <c r="CH27" s="318"/>
      <c r="CI27" s="318"/>
      <c r="CJ27" s="318"/>
      <c r="CK27" s="318"/>
      <c r="CL27" s="318"/>
      <c r="CM27" s="318"/>
      <c r="CN27" s="318"/>
      <c r="CO27" s="318"/>
      <c r="CP27" s="318"/>
      <c r="CQ27" s="318"/>
      <c r="CR27" s="318"/>
      <c r="CS27" s="21"/>
      <c r="CT27" s="326"/>
      <c r="CU27" s="327"/>
      <c r="CV27" s="327"/>
      <c r="CW27" s="327"/>
      <c r="CX27" s="327"/>
      <c r="CY27" s="327"/>
      <c r="CZ27" s="327"/>
      <c r="DA27" s="327"/>
      <c r="DB27" s="327"/>
      <c r="DC27" s="327"/>
      <c r="DD27" s="327"/>
      <c r="DE27" s="327"/>
      <c r="DF27" s="327"/>
      <c r="DG27" s="326"/>
      <c r="DH27" s="327"/>
      <c r="DI27" s="327"/>
      <c r="DJ27" s="327"/>
      <c r="DK27" s="327"/>
      <c r="DL27" s="327"/>
      <c r="DM27" s="327"/>
      <c r="DN27" s="327"/>
      <c r="DO27" s="327"/>
      <c r="DP27" s="327"/>
      <c r="DQ27" s="327"/>
      <c r="DR27" s="327"/>
      <c r="DS27" s="327"/>
      <c r="DT27" s="326"/>
      <c r="DU27" s="327"/>
      <c r="DV27" s="327"/>
      <c r="DW27" s="327"/>
      <c r="DX27" s="327"/>
      <c r="DY27" s="327"/>
      <c r="DZ27" s="327"/>
      <c r="EA27" s="327"/>
      <c r="EB27" s="327"/>
      <c r="EC27" s="327"/>
      <c r="ED27" s="327"/>
      <c r="EE27" s="327"/>
      <c r="EF27" s="327"/>
      <c r="EG27" s="313"/>
      <c r="EH27" s="622"/>
      <c r="EI27" s="622"/>
      <c r="EJ27" s="622"/>
      <c r="EK27" s="622"/>
      <c r="EL27" s="622"/>
      <c r="EM27" s="622"/>
      <c r="EN27" s="622"/>
      <c r="EO27" s="622"/>
      <c r="EP27" s="622"/>
      <c r="EQ27" s="622"/>
      <c r="ER27" s="622"/>
      <c r="ES27" s="623"/>
    </row>
    <row r="28" spans="1:149" ht="10.5" customHeight="1">
      <c r="A28" s="424" t="s">
        <v>45</v>
      </c>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18" t="s">
        <v>63</v>
      </c>
      <c r="BY28" s="318"/>
      <c r="BZ28" s="318"/>
      <c r="CA28" s="318"/>
      <c r="CB28" s="318"/>
      <c r="CC28" s="318"/>
      <c r="CD28" s="318"/>
      <c r="CE28" s="318"/>
      <c r="CF28" s="318"/>
      <c r="CG28" s="318"/>
      <c r="CH28" s="318"/>
      <c r="CI28" s="318"/>
      <c r="CJ28" s="318"/>
      <c r="CK28" s="318"/>
      <c r="CL28" s="318"/>
      <c r="CM28" s="318"/>
      <c r="CN28" s="318"/>
      <c r="CO28" s="318"/>
      <c r="CP28" s="318"/>
      <c r="CQ28" s="318"/>
      <c r="CR28" s="318"/>
      <c r="CS28" s="673"/>
      <c r="CT28" s="326"/>
      <c r="CU28" s="327"/>
      <c r="CV28" s="327"/>
      <c r="CW28" s="327"/>
      <c r="CX28" s="327"/>
      <c r="CY28" s="327"/>
      <c r="CZ28" s="327"/>
      <c r="DA28" s="327"/>
      <c r="DB28" s="327"/>
      <c r="DC28" s="327"/>
      <c r="DD28" s="327"/>
      <c r="DE28" s="327"/>
      <c r="DF28" s="327"/>
      <c r="DG28" s="326"/>
      <c r="DH28" s="327"/>
      <c r="DI28" s="327"/>
      <c r="DJ28" s="327"/>
      <c r="DK28" s="327"/>
      <c r="DL28" s="327"/>
      <c r="DM28" s="327"/>
      <c r="DN28" s="327"/>
      <c r="DO28" s="327"/>
      <c r="DP28" s="327"/>
      <c r="DQ28" s="327"/>
      <c r="DR28" s="327"/>
      <c r="DS28" s="327"/>
      <c r="DT28" s="326"/>
      <c r="DU28" s="327"/>
      <c r="DV28" s="327"/>
      <c r="DW28" s="327"/>
      <c r="DX28" s="327"/>
      <c r="DY28" s="327"/>
      <c r="DZ28" s="327"/>
      <c r="EA28" s="327"/>
      <c r="EB28" s="327"/>
      <c r="EC28" s="327"/>
      <c r="ED28" s="327"/>
      <c r="EE28" s="327"/>
      <c r="EF28" s="327"/>
      <c r="EG28" s="313"/>
      <c r="EH28" s="622"/>
      <c r="EI28" s="622"/>
      <c r="EJ28" s="622"/>
      <c r="EK28" s="622"/>
      <c r="EL28" s="622"/>
      <c r="EM28" s="622"/>
      <c r="EN28" s="622"/>
      <c r="EO28" s="622"/>
      <c r="EP28" s="622"/>
      <c r="EQ28" s="622"/>
      <c r="ER28" s="622"/>
      <c r="ES28" s="623"/>
    </row>
    <row r="29" spans="1:149" ht="8.25" customHeight="1">
      <c r="A29" s="674"/>
      <c r="B29" s="538"/>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8"/>
      <c r="AY29" s="538"/>
      <c r="AZ29" s="538"/>
      <c r="BA29" s="538"/>
      <c r="BB29" s="538"/>
      <c r="BC29" s="538"/>
      <c r="BD29" s="538"/>
      <c r="BE29" s="538"/>
      <c r="BF29" s="538"/>
      <c r="BG29" s="538"/>
      <c r="BH29" s="538"/>
      <c r="BI29" s="538"/>
      <c r="BJ29" s="538"/>
      <c r="BK29" s="538"/>
      <c r="BL29" s="538"/>
      <c r="BM29" s="538"/>
      <c r="BN29" s="538"/>
      <c r="BO29" s="538"/>
      <c r="BP29" s="538"/>
      <c r="BQ29" s="538"/>
      <c r="BR29" s="538"/>
      <c r="BS29" s="538"/>
      <c r="BT29" s="538"/>
      <c r="BU29" s="538"/>
      <c r="BV29" s="538"/>
      <c r="BW29" s="675"/>
      <c r="BX29" s="318"/>
      <c r="BY29" s="318"/>
      <c r="BZ29" s="318"/>
      <c r="CA29" s="318"/>
      <c r="CB29" s="318"/>
      <c r="CC29" s="318"/>
      <c r="CD29" s="318"/>
      <c r="CE29" s="318"/>
      <c r="CF29" s="318"/>
      <c r="CG29" s="318"/>
      <c r="CH29" s="318"/>
      <c r="CI29" s="318"/>
      <c r="CJ29" s="318"/>
      <c r="CK29" s="318"/>
      <c r="CL29" s="318"/>
      <c r="CM29" s="318"/>
      <c r="CN29" s="318"/>
      <c r="CO29" s="318"/>
      <c r="CP29" s="318"/>
      <c r="CQ29" s="318"/>
      <c r="CR29" s="318"/>
      <c r="CS29" s="673"/>
      <c r="CT29" s="327"/>
      <c r="CU29" s="327"/>
      <c r="CV29" s="327"/>
      <c r="CW29" s="327"/>
      <c r="CX29" s="327"/>
      <c r="CY29" s="327"/>
      <c r="CZ29" s="327"/>
      <c r="DA29" s="327"/>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27"/>
      <c r="EC29" s="327"/>
      <c r="ED29" s="327"/>
      <c r="EE29" s="327"/>
      <c r="EF29" s="327"/>
      <c r="EG29" s="622"/>
      <c r="EH29" s="622"/>
      <c r="EI29" s="622"/>
      <c r="EJ29" s="622"/>
      <c r="EK29" s="622"/>
      <c r="EL29" s="622"/>
      <c r="EM29" s="622"/>
      <c r="EN29" s="622"/>
      <c r="EO29" s="622"/>
      <c r="EP29" s="622"/>
      <c r="EQ29" s="622"/>
      <c r="ER29" s="622"/>
      <c r="ES29" s="623"/>
    </row>
    <row r="30" spans="1:149" ht="12.75" customHeight="1">
      <c r="A30" s="316" t="s">
        <v>65</v>
      </c>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8" t="s">
        <v>66</v>
      </c>
      <c r="BY30" s="318"/>
      <c r="BZ30" s="318"/>
      <c r="CA30" s="318"/>
      <c r="CB30" s="318"/>
      <c r="CC30" s="318"/>
      <c r="CD30" s="318"/>
      <c r="CE30" s="318"/>
      <c r="CF30" s="318"/>
      <c r="CG30" s="318"/>
      <c r="CH30" s="318"/>
      <c r="CI30" s="318"/>
      <c r="CJ30" s="318"/>
      <c r="CK30" s="318"/>
      <c r="CL30" s="318"/>
      <c r="CM30" s="318"/>
      <c r="CN30" s="318"/>
      <c r="CO30" s="318"/>
      <c r="CP30" s="318"/>
      <c r="CQ30" s="318"/>
      <c r="CR30" s="318"/>
      <c r="CS30" s="21"/>
      <c r="CT30" s="326">
        <f>CT33</f>
        <v>0</v>
      </c>
      <c r="CU30" s="327"/>
      <c r="CV30" s="327"/>
      <c r="CW30" s="327"/>
      <c r="CX30" s="327"/>
      <c r="CY30" s="327"/>
      <c r="CZ30" s="327"/>
      <c r="DA30" s="327"/>
      <c r="DB30" s="327"/>
      <c r="DC30" s="327"/>
      <c r="DD30" s="327"/>
      <c r="DE30" s="327"/>
      <c r="DF30" s="327"/>
      <c r="DG30" s="326">
        <f>DG33</f>
        <v>0</v>
      </c>
      <c r="DH30" s="327"/>
      <c r="DI30" s="327"/>
      <c r="DJ30" s="327"/>
      <c r="DK30" s="327"/>
      <c r="DL30" s="327"/>
      <c r="DM30" s="327"/>
      <c r="DN30" s="327"/>
      <c r="DO30" s="327"/>
      <c r="DP30" s="327"/>
      <c r="DQ30" s="327"/>
      <c r="DR30" s="327"/>
      <c r="DS30" s="327"/>
      <c r="DT30" s="326">
        <f>DT33</f>
        <v>0</v>
      </c>
      <c r="DU30" s="327"/>
      <c r="DV30" s="327"/>
      <c r="DW30" s="327"/>
      <c r="DX30" s="327"/>
      <c r="DY30" s="327"/>
      <c r="DZ30" s="327"/>
      <c r="EA30" s="327"/>
      <c r="EB30" s="327"/>
      <c r="EC30" s="327"/>
      <c r="ED30" s="327"/>
      <c r="EE30" s="327"/>
      <c r="EF30" s="327"/>
      <c r="EG30" s="326">
        <f>EG33</f>
        <v>0</v>
      </c>
      <c r="EH30" s="327"/>
      <c r="EI30" s="327"/>
      <c r="EJ30" s="327"/>
      <c r="EK30" s="327"/>
      <c r="EL30" s="327"/>
      <c r="EM30" s="327"/>
      <c r="EN30" s="327"/>
      <c r="EO30" s="327"/>
      <c r="EP30" s="327"/>
      <c r="EQ30" s="327"/>
      <c r="ER30" s="327"/>
      <c r="ES30" s="327"/>
    </row>
    <row r="31" spans="1:149" ht="11.25" customHeight="1">
      <c r="A31" s="424" t="s">
        <v>45</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18" t="s">
        <v>525</v>
      </c>
      <c r="BY31" s="318"/>
      <c r="BZ31" s="318"/>
      <c r="CA31" s="318"/>
      <c r="CB31" s="318"/>
      <c r="CC31" s="318"/>
      <c r="CD31" s="318"/>
      <c r="CE31" s="318"/>
      <c r="CF31" s="318"/>
      <c r="CG31" s="318"/>
      <c r="CH31" s="318"/>
      <c r="CI31" s="318"/>
      <c r="CJ31" s="318"/>
      <c r="CK31" s="318"/>
      <c r="CL31" s="318"/>
      <c r="CM31" s="318"/>
      <c r="CN31" s="318"/>
      <c r="CO31" s="318"/>
      <c r="CP31" s="318"/>
      <c r="CQ31" s="318"/>
      <c r="CR31" s="318"/>
      <c r="CS31" s="673"/>
      <c r="CT31" s="326"/>
      <c r="CU31" s="327"/>
      <c r="CV31" s="327"/>
      <c r="CW31" s="327"/>
      <c r="CX31" s="327"/>
      <c r="CY31" s="327"/>
      <c r="CZ31" s="327"/>
      <c r="DA31" s="327"/>
      <c r="DB31" s="327"/>
      <c r="DC31" s="327"/>
      <c r="DD31" s="327"/>
      <c r="DE31" s="327"/>
      <c r="DF31" s="327"/>
      <c r="DG31" s="326"/>
      <c r="DH31" s="327"/>
      <c r="DI31" s="327"/>
      <c r="DJ31" s="327"/>
      <c r="DK31" s="327"/>
      <c r="DL31" s="327"/>
      <c r="DM31" s="327"/>
      <c r="DN31" s="327"/>
      <c r="DO31" s="327"/>
      <c r="DP31" s="327"/>
      <c r="DQ31" s="327"/>
      <c r="DR31" s="327"/>
      <c r="DS31" s="327"/>
      <c r="DT31" s="326"/>
      <c r="DU31" s="327"/>
      <c r="DV31" s="327"/>
      <c r="DW31" s="327"/>
      <c r="DX31" s="327"/>
      <c r="DY31" s="327"/>
      <c r="DZ31" s="327"/>
      <c r="EA31" s="327"/>
      <c r="EB31" s="327"/>
      <c r="EC31" s="327"/>
      <c r="ED31" s="327"/>
      <c r="EE31" s="327"/>
      <c r="EF31" s="327"/>
      <c r="EG31" s="313"/>
      <c r="EH31" s="622"/>
      <c r="EI31" s="622"/>
      <c r="EJ31" s="622"/>
      <c r="EK31" s="622"/>
      <c r="EL31" s="622"/>
      <c r="EM31" s="622"/>
      <c r="EN31" s="622"/>
      <c r="EO31" s="622"/>
      <c r="EP31" s="622"/>
      <c r="EQ31" s="622"/>
      <c r="ER31" s="622"/>
      <c r="ES31" s="623"/>
    </row>
    <row r="32" spans="1:149" ht="8.25" customHeight="1">
      <c r="A32" s="424"/>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c r="BW32" s="330"/>
      <c r="BX32" s="318"/>
      <c r="BY32" s="318"/>
      <c r="BZ32" s="318"/>
      <c r="CA32" s="318"/>
      <c r="CB32" s="318"/>
      <c r="CC32" s="318"/>
      <c r="CD32" s="318"/>
      <c r="CE32" s="318"/>
      <c r="CF32" s="318"/>
      <c r="CG32" s="318"/>
      <c r="CH32" s="318"/>
      <c r="CI32" s="318"/>
      <c r="CJ32" s="318"/>
      <c r="CK32" s="318"/>
      <c r="CL32" s="318"/>
      <c r="CM32" s="318"/>
      <c r="CN32" s="318"/>
      <c r="CO32" s="318"/>
      <c r="CP32" s="318"/>
      <c r="CQ32" s="318"/>
      <c r="CR32" s="318"/>
      <c r="CS32" s="673"/>
      <c r="CT32" s="327"/>
      <c r="CU32" s="327"/>
      <c r="CV32" s="327"/>
      <c r="CW32" s="327"/>
      <c r="CX32" s="327"/>
      <c r="CY32" s="327"/>
      <c r="CZ32" s="327"/>
      <c r="DA32" s="327"/>
      <c r="DB32" s="327"/>
      <c r="DC32" s="327"/>
      <c r="DD32" s="327"/>
      <c r="DE32" s="327"/>
      <c r="DF32" s="327"/>
      <c r="DG32" s="327"/>
      <c r="DH32" s="327"/>
      <c r="DI32" s="327"/>
      <c r="DJ32" s="327"/>
      <c r="DK32" s="327"/>
      <c r="DL32" s="327"/>
      <c r="DM32" s="327"/>
      <c r="DN32" s="327"/>
      <c r="DO32" s="327"/>
      <c r="DP32" s="327"/>
      <c r="DQ32" s="327"/>
      <c r="DR32" s="327"/>
      <c r="DS32" s="327"/>
      <c r="DT32" s="327"/>
      <c r="DU32" s="327"/>
      <c r="DV32" s="327"/>
      <c r="DW32" s="327"/>
      <c r="DX32" s="327"/>
      <c r="DY32" s="327"/>
      <c r="DZ32" s="327"/>
      <c r="EA32" s="327"/>
      <c r="EB32" s="327"/>
      <c r="EC32" s="327"/>
      <c r="ED32" s="327"/>
      <c r="EE32" s="327"/>
      <c r="EF32" s="327"/>
      <c r="EG32" s="622"/>
      <c r="EH32" s="622"/>
      <c r="EI32" s="622"/>
      <c r="EJ32" s="622"/>
      <c r="EK32" s="622"/>
      <c r="EL32" s="622"/>
      <c r="EM32" s="622"/>
      <c r="EN32" s="622"/>
      <c r="EO32" s="622"/>
      <c r="EP32" s="622"/>
      <c r="EQ32" s="622"/>
      <c r="ER32" s="622"/>
      <c r="ES32" s="623"/>
    </row>
    <row r="33" spans="1:149" ht="11.25" customHeight="1">
      <c r="A33" s="316" t="s">
        <v>67</v>
      </c>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8" t="s">
        <v>68</v>
      </c>
      <c r="BY33" s="318"/>
      <c r="BZ33" s="318"/>
      <c r="CA33" s="318"/>
      <c r="CB33" s="318"/>
      <c r="CC33" s="318"/>
      <c r="CD33" s="318"/>
      <c r="CE33" s="318"/>
      <c r="CF33" s="318" t="s">
        <v>38</v>
      </c>
      <c r="CG33" s="318"/>
      <c r="CH33" s="318"/>
      <c r="CI33" s="318"/>
      <c r="CJ33" s="318"/>
      <c r="CK33" s="318"/>
      <c r="CL33" s="318"/>
      <c r="CM33" s="318"/>
      <c r="CN33" s="318"/>
      <c r="CO33" s="318"/>
      <c r="CP33" s="318"/>
      <c r="CQ33" s="318"/>
      <c r="CR33" s="318"/>
      <c r="CS33" s="21"/>
      <c r="CT33" s="326">
        <f>CT34</f>
        <v>0</v>
      </c>
      <c r="CU33" s="327"/>
      <c r="CV33" s="327"/>
      <c r="CW33" s="327"/>
      <c r="CX33" s="327"/>
      <c r="CY33" s="327"/>
      <c r="CZ33" s="327"/>
      <c r="DA33" s="327"/>
      <c r="DB33" s="327"/>
      <c r="DC33" s="327"/>
      <c r="DD33" s="327"/>
      <c r="DE33" s="327"/>
      <c r="DF33" s="327"/>
      <c r="DG33" s="326"/>
      <c r="DH33" s="327"/>
      <c r="DI33" s="327"/>
      <c r="DJ33" s="327"/>
      <c r="DK33" s="327"/>
      <c r="DL33" s="327"/>
      <c r="DM33" s="327"/>
      <c r="DN33" s="327"/>
      <c r="DO33" s="327"/>
      <c r="DP33" s="327"/>
      <c r="DQ33" s="327"/>
      <c r="DR33" s="327"/>
      <c r="DS33" s="327"/>
      <c r="DT33" s="326">
        <f>DT34</f>
        <v>0</v>
      </c>
      <c r="DU33" s="327"/>
      <c r="DV33" s="327"/>
      <c r="DW33" s="327"/>
      <c r="DX33" s="327"/>
      <c r="DY33" s="327"/>
      <c r="DZ33" s="327"/>
      <c r="EA33" s="327"/>
      <c r="EB33" s="327"/>
      <c r="EC33" s="327"/>
      <c r="ED33" s="327"/>
      <c r="EE33" s="327"/>
      <c r="EF33" s="327"/>
      <c r="EG33" s="326">
        <f>EG34+EG35</f>
        <v>0</v>
      </c>
      <c r="EH33" s="327"/>
      <c r="EI33" s="327"/>
      <c r="EJ33" s="327"/>
      <c r="EK33" s="327"/>
      <c r="EL33" s="327"/>
      <c r="EM33" s="327"/>
      <c r="EN33" s="327"/>
      <c r="EO33" s="327"/>
      <c r="EP33" s="327"/>
      <c r="EQ33" s="327"/>
      <c r="ER33" s="327"/>
      <c r="ES33" s="328"/>
    </row>
    <row r="34" spans="1:149" ht="33.75" customHeight="1">
      <c r="A34" s="671" t="s">
        <v>69</v>
      </c>
      <c r="B34" s="672"/>
      <c r="C34" s="672"/>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c r="AD34" s="672"/>
      <c r="AE34" s="672"/>
      <c r="AF34" s="672"/>
      <c r="AG34" s="672"/>
      <c r="AH34" s="672"/>
      <c r="AI34" s="672"/>
      <c r="AJ34" s="672"/>
      <c r="AK34" s="672"/>
      <c r="AL34" s="672"/>
      <c r="AM34" s="672"/>
      <c r="AN34" s="672"/>
      <c r="AO34" s="672"/>
      <c r="AP34" s="672"/>
      <c r="AQ34" s="672"/>
      <c r="AR34" s="672"/>
      <c r="AS34" s="672"/>
      <c r="AT34" s="672"/>
      <c r="AU34" s="672"/>
      <c r="AV34" s="672"/>
      <c r="AW34" s="672"/>
      <c r="AX34" s="672"/>
      <c r="AY34" s="672"/>
      <c r="AZ34" s="672"/>
      <c r="BA34" s="672"/>
      <c r="BB34" s="672"/>
      <c r="BC34" s="672"/>
      <c r="BD34" s="672"/>
      <c r="BE34" s="672"/>
      <c r="BF34" s="672"/>
      <c r="BG34" s="672"/>
      <c r="BH34" s="672"/>
      <c r="BI34" s="672"/>
      <c r="BJ34" s="672"/>
      <c r="BK34" s="672"/>
      <c r="BL34" s="672"/>
      <c r="BM34" s="672"/>
      <c r="BN34" s="672"/>
      <c r="BO34" s="672"/>
      <c r="BP34" s="672"/>
      <c r="BQ34" s="672"/>
      <c r="BR34" s="672"/>
      <c r="BS34" s="672"/>
      <c r="BT34" s="672"/>
      <c r="BU34" s="672"/>
      <c r="BV34" s="672"/>
      <c r="BW34" s="672"/>
      <c r="BX34" s="321" t="s">
        <v>70</v>
      </c>
      <c r="BY34" s="321"/>
      <c r="BZ34" s="321"/>
      <c r="CA34" s="321"/>
      <c r="CB34" s="321"/>
      <c r="CC34" s="321"/>
      <c r="CD34" s="321"/>
      <c r="CE34" s="321"/>
      <c r="CF34" s="321" t="s">
        <v>71</v>
      </c>
      <c r="CG34" s="321"/>
      <c r="CH34" s="321"/>
      <c r="CI34" s="321"/>
      <c r="CJ34" s="321"/>
      <c r="CK34" s="321"/>
      <c r="CL34" s="321"/>
      <c r="CM34" s="321"/>
      <c r="CN34" s="321"/>
      <c r="CO34" s="321"/>
      <c r="CP34" s="321"/>
      <c r="CQ34" s="321"/>
      <c r="CR34" s="321"/>
      <c r="CS34" s="33"/>
      <c r="CT34" s="322">
        <f>DG34+EG34+DT34</f>
        <v>0</v>
      </c>
      <c r="CU34" s="323"/>
      <c r="CV34" s="323"/>
      <c r="CW34" s="323"/>
      <c r="CX34" s="323"/>
      <c r="CY34" s="323"/>
      <c r="CZ34" s="323"/>
      <c r="DA34" s="323"/>
      <c r="DB34" s="323"/>
      <c r="DC34" s="323"/>
      <c r="DD34" s="323"/>
      <c r="DE34" s="323"/>
      <c r="DF34" s="323"/>
      <c r="DG34" s="322"/>
      <c r="DH34" s="323"/>
      <c r="DI34" s="323"/>
      <c r="DJ34" s="323"/>
      <c r="DK34" s="323"/>
      <c r="DL34" s="323"/>
      <c r="DM34" s="323"/>
      <c r="DN34" s="323"/>
      <c r="DO34" s="323"/>
      <c r="DP34" s="323"/>
      <c r="DQ34" s="323"/>
      <c r="DR34" s="323"/>
      <c r="DS34" s="323"/>
      <c r="DT34" s="322"/>
      <c r="DU34" s="323"/>
      <c r="DV34" s="323"/>
      <c r="DW34" s="323"/>
      <c r="DX34" s="323"/>
      <c r="DY34" s="323"/>
      <c r="DZ34" s="323"/>
      <c r="EA34" s="323"/>
      <c r="EB34" s="323"/>
      <c r="EC34" s="323"/>
      <c r="ED34" s="323"/>
      <c r="EE34" s="323"/>
      <c r="EF34" s="323"/>
      <c r="EG34" s="665"/>
      <c r="EH34" s="665"/>
      <c r="EI34" s="665"/>
      <c r="EJ34" s="665"/>
      <c r="EK34" s="665"/>
      <c r="EL34" s="665"/>
      <c r="EM34" s="665"/>
      <c r="EN34" s="665"/>
      <c r="EO34" s="665"/>
      <c r="EP34" s="665"/>
      <c r="EQ34" s="665"/>
      <c r="ER34" s="665"/>
      <c r="ES34" s="666"/>
    </row>
    <row r="35" spans="1:149" s="305" customFormat="1" ht="12.75" customHeight="1" thickBot="1">
      <c r="A35" s="667" t="s">
        <v>496</v>
      </c>
      <c r="B35" s="668"/>
      <c r="C35" s="668"/>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8"/>
      <c r="AQ35" s="668"/>
      <c r="AR35" s="668"/>
      <c r="AS35" s="668"/>
      <c r="AT35" s="668"/>
      <c r="AU35" s="668"/>
      <c r="AV35" s="668"/>
      <c r="AW35" s="668"/>
      <c r="AX35" s="668"/>
      <c r="AY35" s="668"/>
      <c r="AZ35" s="668"/>
      <c r="BA35" s="668"/>
      <c r="BB35" s="668"/>
      <c r="BC35" s="668"/>
      <c r="BD35" s="668"/>
      <c r="BE35" s="668"/>
      <c r="BF35" s="668"/>
      <c r="BG35" s="668"/>
      <c r="BH35" s="668"/>
      <c r="BI35" s="668"/>
      <c r="BJ35" s="668"/>
      <c r="BK35" s="668"/>
      <c r="BL35" s="668"/>
      <c r="BM35" s="668"/>
      <c r="BN35" s="668"/>
      <c r="BO35" s="668"/>
      <c r="BP35" s="668"/>
      <c r="BQ35" s="668"/>
      <c r="BR35" s="668"/>
      <c r="BS35" s="668"/>
      <c r="BT35" s="668"/>
      <c r="BU35" s="668"/>
      <c r="BV35" s="668"/>
      <c r="BW35" s="668"/>
      <c r="BX35" s="669" t="s">
        <v>497</v>
      </c>
      <c r="BY35" s="669"/>
      <c r="BZ35" s="669"/>
      <c r="CA35" s="669"/>
      <c r="CB35" s="669"/>
      <c r="CC35" s="669"/>
      <c r="CD35" s="669"/>
      <c r="CE35" s="669"/>
      <c r="CF35" s="669" t="s">
        <v>71</v>
      </c>
      <c r="CG35" s="669"/>
      <c r="CH35" s="669"/>
      <c r="CI35" s="669"/>
      <c r="CJ35" s="669"/>
      <c r="CK35" s="669"/>
      <c r="CL35" s="669"/>
      <c r="CM35" s="669"/>
      <c r="CN35" s="669"/>
      <c r="CO35" s="669"/>
      <c r="CP35" s="669"/>
      <c r="CQ35" s="669"/>
      <c r="CR35" s="669"/>
      <c r="CS35" s="304"/>
      <c r="CT35" s="404">
        <f>DG35+DT35+EG35</f>
        <v>0</v>
      </c>
      <c r="CU35" s="405"/>
      <c r="CV35" s="405"/>
      <c r="CW35" s="405"/>
      <c r="CX35" s="405"/>
      <c r="CY35" s="405"/>
      <c r="CZ35" s="405"/>
      <c r="DA35" s="405"/>
      <c r="DB35" s="405"/>
      <c r="DC35" s="405"/>
      <c r="DD35" s="405"/>
      <c r="DE35" s="405"/>
      <c r="DF35" s="405"/>
      <c r="DG35" s="404"/>
      <c r="DH35" s="405"/>
      <c r="DI35" s="405"/>
      <c r="DJ35" s="405"/>
      <c r="DK35" s="405"/>
      <c r="DL35" s="405"/>
      <c r="DM35" s="405"/>
      <c r="DN35" s="405"/>
      <c r="DO35" s="405"/>
      <c r="DP35" s="405"/>
      <c r="DQ35" s="405"/>
      <c r="DR35" s="405"/>
      <c r="DS35" s="405"/>
      <c r="DT35" s="404"/>
      <c r="DU35" s="405"/>
      <c r="DV35" s="405"/>
      <c r="DW35" s="405"/>
      <c r="DX35" s="405"/>
      <c r="DY35" s="405"/>
      <c r="DZ35" s="405"/>
      <c r="EA35" s="405"/>
      <c r="EB35" s="405"/>
      <c r="EC35" s="405"/>
      <c r="ED35" s="405"/>
      <c r="EE35" s="405"/>
      <c r="EF35" s="405"/>
      <c r="EG35" s="670"/>
      <c r="EH35" s="670"/>
      <c r="EI35" s="670"/>
      <c r="EJ35" s="670"/>
      <c r="EK35" s="670"/>
      <c r="EL35" s="670"/>
      <c r="EM35" s="670"/>
      <c r="EN35" s="670"/>
      <c r="EO35" s="670"/>
      <c r="EP35" s="670"/>
      <c r="EQ35" s="670"/>
      <c r="ER35" s="670"/>
      <c r="ES35" s="670"/>
    </row>
    <row r="36" spans="1:149" ht="16.5" customHeight="1">
      <c r="A36" s="662" t="s">
        <v>72</v>
      </c>
      <c r="B36" s="663"/>
      <c r="C36" s="663"/>
      <c r="D36" s="663"/>
      <c r="E36" s="663"/>
      <c r="F36" s="66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63"/>
      <c r="AY36" s="663"/>
      <c r="AZ36" s="663"/>
      <c r="BA36" s="663"/>
      <c r="BB36" s="663"/>
      <c r="BC36" s="663"/>
      <c r="BD36" s="663"/>
      <c r="BE36" s="663"/>
      <c r="BF36" s="663"/>
      <c r="BG36" s="663"/>
      <c r="BH36" s="663"/>
      <c r="BI36" s="663"/>
      <c r="BJ36" s="663"/>
      <c r="BK36" s="663"/>
      <c r="BL36" s="663"/>
      <c r="BM36" s="663"/>
      <c r="BN36" s="663"/>
      <c r="BO36" s="663"/>
      <c r="BP36" s="663"/>
      <c r="BQ36" s="663"/>
      <c r="BR36" s="663"/>
      <c r="BS36" s="663"/>
      <c r="BT36" s="663"/>
      <c r="BU36" s="663"/>
      <c r="BV36" s="663"/>
      <c r="BW36" s="663"/>
      <c r="BX36" s="664" t="s">
        <v>73</v>
      </c>
      <c r="BY36" s="664"/>
      <c r="BZ36" s="664"/>
      <c r="CA36" s="664"/>
      <c r="CB36" s="664"/>
      <c r="CC36" s="664"/>
      <c r="CD36" s="664"/>
      <c r="CE36" s="664"/>
      <c r="CF36" s="664" t="s">
        <v>38</v>
      </c>
      <c r="CG36" s="664"/>
      <c r="CH36" s="664"/>
      <c r="CI36" s="664"/>
      <c r="CJ36" s="664"/>
      <c r="CK36" s="664"/>
      <c r="CL36" s="664"/>
      <c r="CM36" s="664"/>
      <c r="CN36" s="664"/>
      <c r="CO36" s="664"/>
      <c r="CP36" s="664"/>
      <c r="CQ36" s="664"/>
      <c r="CR36" s="664"/>
      <c r="CS36" s="27"/>
      <c r="CT36" s="660">
        <f>DG36+DT36+EG36</f>
        <v>49591863.66</v>
      </c>
      <c r="CU36" s="361"/>
      <c r="CV36" s="361"/>
      <c r="CW36" s="361"/>
      <c r="CX36" s="361"/>
      <c r="CY36" s="361"/>
      <c r="CZ36" s="361"/>
      <c r="DA36" s="361"/>
      <c r="DB36" s="361"/>
      <c r="DC36" s="361"/>
      <c r="DD36" s="361"/>
      <c r="DE36" s="361"/>
      <c r="DF36" s="361"/>
      <c r="DG36" s="660">
        <f>DG37+DG49+DG55</f>
        <v>43632570</v>
      </c>
      <c r="DH36" s="361"/>
      <c r="DI36" s="361"/>
      <c r="DJ36" s="361"/>
      <c r="DK36" s="361"/>
      <c r="DL36" s="361"/>
      <c r="DM36" s="361"/>
      <c r="DN36" s="361"/>
      <c r="DO36" s="361"/>
      <c r="DP36" s="361"/>
      <c r="DQ36" s="361"/>
      <c r="DR36" s="361"/>
      <c r="DS36" s="361"/>
      <c r="DT36" s="660">
        <f>DT37+DT49+DT55</f>
        <v>0</v>
      </c>
      <c r="DU36" s="361"/>
      <c r="DV36" s="361"/>
      <c r="DW36" s="361"/>
      <c r="DX36" s="361"/>
      <c r="DY36" s="361"/>
      <c r="DZ36" s="361"/>
      <c r="EA36" s="361"/>
      <c r="EB36" s="361"/>
      <c r="EC36" s="361"/>
      <c r="ED36" s="361"/>
      <c r="EE36" s="361"/>
      <c r="EF36" s="361"/>
      <c r="EG36" s="660">
        <f>EG37+EG49+EG55+EG53+EG45</f>
        <v>5959293.66</v>
      </c>
      <c r="EH36" s="361"/>
      <c r="EI36" s="361"/>
      <c r="EJ36" s="361"/>
      <c r="EK36" s="361"/>
      <c r="EL36" s="361"/>
      <c r="EM36" s="361"/>
      <c r="EN36" s="361"/>
      <c r="EO36" s="361"/>
      <c r="EP36" s="361"/>
      <c r="EQ36" s="361"/>
      <c r="ER36" s="361"/>
      <c r="ES36" s="661"/>
    </row>
    <row r="37" spans="1:149" ht="22.5" customHeight="1">
      <c r="A37" s="439" t="s">
        <v>74</v>
      </c>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0"/>
      <c r="BR37" s="420"/>
      <c r="BS37" s="420"/>
      <c r="BT37" s="420"/>
      <c r="BU37" s="420"/>
      <c r="BV37" s="420"/>
      <c r="BW37" s="420"/>
      <c r="BX37" s="318" t="s">
        <v>75</v>
      </c>
      <c r="BY37" s="318"/>
      <c r="BZ37" s="318"/>
      <c r="CA37" s="318"/>
      <c r="CB37" s="318"/>
      <c r="CC37" s="318"/>
      <c r="CD37" s="318"/>
      <c r="CE37" s="318"/>
      <c r="CF37" s="318" t="s">
        <v>38</v>
      </c>
      <c r="CG37" s="318"/>
      <c r="CH37" s="318"/>
      <c r="CI37" s="318"/>
      <c r="CJ37" s="318"/>
      <c r="CK37" s="318"/>
      <c r="CL37" s="318"/>
      <c r="CM37" s="318"/>
      <c r="CN37" s="318"/>
      <c r="CO37" s="318"/>
      <c r="CP37" s="318"/>
      <c r="CQ37" s="318"/>
      <c r="CR37" s="318"/>
      <c r="CS37" s="25"/>
      <c r="CT37" s="326">
        <f aca="true" t="shared" si="0" ref="CT37:CT65">DG37+DT37+EG37</f>
        <v>46078362.04</v>
      </c>
      <c r="CU37" s="331"/>
      <c r="CV37" s="331"/>
      <c r="CW37" s="331"/>
      <c r="CX37" s="331"/>
      <c r="CY37" s="331"/>
      <c r="CZ37" s="331"/>
      <c r="DA37" s="331"/>
      <c r="DB37" s="331"/>
      <c r="DC37" s="331"/>
      <c r="DD37" s="331"/>
      <c r="DE37" s="331"/>
      <c r="DF37" s="331"/>
      <c r="DG37" s="326">
        <f>DG38+DG39+DG41</f>
        <v>40797841</v>
      </c>
      <c r="DH37" s="327"/>
      <c r="DI37" s="327"/>
      <c r="DJ37" s="327"/>
      <c r="DK37" s="327"/>
      <c r="DL37" s="327"/>
      <c r="DM37" s="327"/>
      <c r="DN37" s="327"/>
      <c r="DO37" s="327"/>
      <c r="DP37" s="327"/>
      <c r="DQ37" s="327"/>
      <c r="DR37" s="327"/>
      <c r="DS37" s="327"/>
      <c r="DT37" s="326">
        <f>DT38+DT39+DT41</f>
        <v>0</v>
      </c>
      <c r="DU37" s="327"/>
      <c r="DV37" s="327"/>
      <c r="DW37" s="327"/>
      <c r="DX37" s="327"/>
      <c r="DY37" s="327"/>
      <c r="DZ37" s="327"/>
      <c r="EA37" s="327"/>
      <c r="EB37" s="327"/>
      <c r="EC37" s="327"/>
      <c r="ED37" s="327"/>
      <c r="EE37" s="327"/>
      <c r="EF37" s="327"/>
      <c r="EG37" s="326">
        <f>EG38+EG39+EG41</f>
        <v>5280521.04</v>
      </c>
      <c r="EH37" s="327"/>
      <c r="EI37" s="327"/>
      <c r="EJ37" s="327"/>
      <c r="EK37" s="327"/>
      <c r="EL37" s="327"/>
      <c r="EM37" s="327"/>
      <c r="EN37" s="327"/>
      <c r="EO37" s="327"/>
      <c r="EP37" s="327"/>
      <c r="EQ37" s="327"/>
      <c r="ER37" s="327"/>
      <c r="ES37" s="328"/>
    </row>
    <row r="38" spans="1:149" ht="20.25" customHeight="1">
      <c r="A38" s="329" t="s">
        <v>76</v>
      </c>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c r="BW38" s="330"/>
      <c r="BX38" s="318" t="s">
        <v>77</v>
      </c>
      <c r="BY38" s="318"/>
      <c r="BZ38" s="318"/>
      <c r="CA38" s="318"/>
      <c r="CB38" s="318"/>
      <c r="CC38" s="318"/>
      <c r="CD38" s="318"/>
      <c r="CE38" s="318"/>
      <c r="CF38" s="318" t="s">
        <v>78</v>
      </c>
      <c r="CG38" s="318"/>
      <c r="CH38" s="318"/>
      <c r="CI38" s="318"/>
      <c r="CJ38" s="318"/>
      <c r="CK38" s="318"/>
      <c r="CL38" s="318"/>
      <c r="CM38" s="318"/>
      <c r="CN38" s="318"/>
      <c r="CO38" s="318"/>
      <c r="CP38" s="318"/>
      <c r="CQ38" s="318"/>
      <c r="CR38" s="318"/>
      <c r="CS38" s="26"/>
      <c r="CT38" s="326">
        <f t="shared" si="0"/>
        <v>36719386.05</v>
      </c>
      <c r="CU38" s="331"/>
      <c r="CV38" s="331"/>
      <c r="CW38" s="331"/>
      <c r="CX38" s="331"/>
      <c r="CY38" s="331"/>
      <c r="CZ38" s="331"/>
      <c r="DA38" s="331"/>
      <c r="DB38" s="331"/>
      <c r="DC38" s="331"/>
      <c r="DD38" s="331"/>
      <c r="DE38" s="331"/>
      <c r="DF38" s="331"/>
      <c r="DG38" s="326">
        <v>32633531</v>
      </c>
      <c r="DH38" s="327"/>
      <c r="DI38" s="327"/>
      <c r="DJ38" s="327"/>
      <c r="DK38" s="327"/>
      <c r="DL38" s="327"/>
      <c r="DM38" s="327"/>
      <c r="DN38" s="327"/>
      <c r="DO38" s="327"/>
      <c r="DP38" s="327"/>
      <c r="DQ38" s="327"/>
      <c r="DR38" s="327"/>
      <c r="DS38" s="327"/>
      <c r="DT38" s="326"/>
      <c r="DU38" s="327"/>
      <c r="DV38" s="327"/>
      <c r="DW38" s="327"/>
      <c r="DX38" s="327"/>
      <c r="DY38" s="327"/>
      <c r="DZ38" s="327"/>
      <c r="EA38" s="327"/>
      <c r="EB38" s="327"/>
      <c r="EC38" s="327"/>
      <c r="ED38" s="327"/>
      <c r="EE38" s="327"/>
      <c r="EF38" s="327"/>
      <c r="EG38" s="650">
        <v>4085855.05</v>
      </c>
      <c r="EH38" s="650"/>
      <c r="EI38" s="650"/>
      <c r="EJ38" s="650"/>
      <c r="EK38" s="650"/>
      <c r="EL38" s="650"/>
      <c r="EM38" s="650"/>
      <c r="EN38" s="650"/>
      <c r="EO38" s="650"/>
      <c r="EP38" s="650"/>
      <c r="EQ38" s="650"/>
      <c r="ER38" s="650"/>
      <c r="ES38" s="653"/>
    </row>
    <row r="39" spans="1:149" ht="21" customHeight="1">
      <c r="A39" s="329" t="s">
        <v>79</v>
      </c>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18" t="s">
        <v>80</v>
      </c>
      <c r="BY39" s="318"/>
      <c r="BZ39" s="318"/>
      <c r="CA39" s="318"/>
      <c r="CB39" s="318"/>
      <c r="CC39" s="318"/>
      <c r="CD39" s="318"/>
      <c r="CE39" s="318"/>
      <c r="CF39" s="318" t="s">
        <v>81</v>
      </c>
      <c r="CG39" s="318"/>
      <c r="CH39" s="318"/>
      <c r="CI39" s="318"/>
      <c r="CJ39" s="318"/>
      <c r="CK39" s="318"/>
      <c r="CL39" s="318"/>
      <c r="CM39" s="318"/>
      <c r="CN39" s="318"/>
      <c r="CO39" s="318"/>
      <c r="CP39" s="318"/>
      <c r="CQ39" s="318"/>
      <c r="CR39" s="318"/>
      <c r="CS39" s="26"/>
      <c r="CT39" s="326">
        <f t="shared" si="0"/>
        <v>0</v>
      </c>
      <c r="CU39" s="331"/>
      <c r="CV39" s="331"/>
      <c r="CW39" s="331"/>
      <c r="CX39" s="331"/>
      <c r="CY39" s="331"/>
      <c r="CZ39" s="331"/>
      <c r="DA39" s="331"/>
      <c r="DB39" s="331"/>
      <c r="DC39" s="331"/>
      <c r="DD39" s="331"/>
      <c r="DE39" s="331"/>
      <c r="DF39" s="331"/>
      <c r="DG39" s="326"/>
      <c r="DH39" s="327"/>
      <c r="DI39" s="327"/>
      <c r="DJ39" s="327"/>
      <c r="DK39" s="327"/>
      <c r="DL39" s="327"/>
      <c r="DM39" s="327"/>
      <c r="DN39" s="327"/>
      <c r="DO39" s="327"/>
      <c r="DP39" s="327"/>
      <c r="DQ39" s="327"/>
      <c r="DR39" s="327"/>
      <c r="DS39" s="327"/>
      <c r="DT39" s="326"/>
      <c r="DU39" s="327"/>
      <c r="DV39" s="327"/>
      <c r="DW39" s="327"/>
      <c r="DX39" s="327"/>
      <c r="DY39" s="327"/>
      <c r="DZ39" s="327"/>
      <c r="EA39" s="327"/>
      <c r="EB39" s="327"/>
      <c r="EC39" s="327"/>
      <c r="ED39" s="327"/>
      <c r="EE39" s="327"/>
      <c r="EF39" s="327"/>
      <c r="EG39" s="658"/>
      <c r="EH39" s="658"/>
      <c r="EI39" s="658"/>
      <c r="EJ39" s="658"/>
      <c r="EK39" s="658"/>
      <c r="EL39" s="658"/>
      <c r="EM39" s="658"/>
      <c r="EN39" s="658"/>
      <c r="EO39" s="658"/>
      <c r="EP39" s="658"/>
      <c r="EQ39" s="658"/>
      <c r="ER39" s="658"/>
      <c r="ES39" s="659"/>
    </row>
    <row r="40" spans="1:149" ht="22.5" customHeight="1">
      <c r="A40" s="329" t="s">
        <v>82</v>
      </c>
      <c r="B40" s="330"/>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0"/>
      <c r="BW40" s="330"/>
      <c r="BX40" s="318" t="s">
        <v>83</v>
      </c>
      <c r="BY40" s="318"/>
      <c r="BZ40" s="318"/>
      <c r="CA40" s="318"/>
      <c r="CB40" s="318"/>
      <c r="CC40" s="318"/>
      <c r="CD40" s="318"/>
      <c r="CE40" s="318"/>
      <c r="CF40" s="318" t="s">
        <v>84</v>
      </c>
      <c r="CG40" s="318"/>
      <c r="CH40" s="318"/>
      <c r="CI40" s="318"/>
      <c r="CJ40" s="318"/>
      <c r="CK40" s="318"/>
      <c r="CL40" s="318"/>
      <c r="CM40" s="318"/>
      <c r="CN40" s="318"/>
      <c r="CO40" s="318"/>
      <c r="CP40" s="318"/>
      <c r="CQ40" s="318"/>
      <c r="CR40" s="318"/>
      <c r="CS40" s="26"/>
      <c r="CT40" s="326">
        <f t="shared" si="0"/>
        <v>0</v>
      </c>
      <c r="CU40" s="331"/>
      <c r="CV40" s="331"/>
      <c r="CW40" s="331"/>
      <c r="CX40" s="331"/>
      <c r="CY40" s="331"/>
      <c r="CZ40" s="331"/>
      <c r="DA40" s="331"/>
      <c r="DB40" s="331"/>
      <c r="DC40" s="331"/>
      <c r="DD40" s="331"/>
      <c r="DE40" s="331"/>
      <c r="DF40" s="331"/>
      <c r="DG40" s="326"/>
      <c r="DH40" s="327"/>
      <c r="DI40" s="327"/>
      <c r="DJ40" s="327"/>
      <c r="DK40" s="327"/>
      <c r="DL40" s="327"/>
      <c r="DM40" s="327"/>
      <c r="DN40" s="327"/>
      <c r="DO40" s="327"/>
      <c r="DP40" s="327"/>
      <c r="DQ40" s="327"/>
      <c r="DR40" s="327"/>
      <c r="DS40" s="327"/>
      <c r="DT40" s="326"/>
      <c r="DU40" s="327"/>
      <c r="DV40" s="327"/>
      <c r="DW40" s="327"/>
      <c r="DX40" s="327"/>
      <c r="DY40" s="327"/>
      <c r="DZ40" s="327"/>
      <c r="EA40" s="327"/>
      <c r="EB40" s="327"/>
      <c r="EC40" s="327"/>
      <c r="ED40" s="327"/>
      <c r="EE40" s="327"/>
      <c r="EF40" s="327"/>
      <c r="EG40" s="658"/>
      <c r="EH40" s="658"/>
      <c r="EI40" s="658"/>
      <c r="EJ40" s="658"/>
      <c r="EK40" s="658"/>
      <c r="EL40" s="658"/>
      <c r="EM40" s="658"/>
      <c r="EN40" s="658"/>
      <c r="EO40" s="658"/>
      <c r="EP40" s="658"/>
      <c r="EQ40" s="658"/>
      <c r="ER40" s="658"/>
      <c r="ES40" s="659"/>
    </row>
    <row r="41" spans="1:149" ht="22.5" customHeight="1">
      <c r="A41" s="329" t="s">
        <v>85</v>
      </c>
      <c r="B41" s="330"/>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18" t="s">
        <v>86</v>
      </c>
      <c r="BY41" s="318"/>
      <c r="BZ41" s="318"/>
      <c r="CA41" s="318"/>
      <c r="CB41" s="318"/>
      <c r="CC41" s="318"/>
      <c r="CD41" s="318"/>
      <c r="CE41" s="318"/>
      <c r="CF41" s="318" t="s">
        <v>87</v>
      </c>
      <c r="CG41" s="318"/>
      <c r="CH41" s="318"/>
      <c r="CI41" s="318"/>
      <c r="CJ41" s="318"/>
      <c r="CK41" s="318"/>
      <c r="CL41" s="318"/>
      <c r="CM41" s="318"/>
      <c r="CN41" s="318"/>
      <c r="CO41" s="318"/>
      <c r="CP41" s="318"/>
      <c r="CQ41" s="318"/>
      <c r="CR41" s="318"/>
      <c r="CS41" s="26"/>
      <c r="CT41" s="326">
        <f>DG41+DT41+EG41</f>
        <v>9358975.99</v>
      </c>
      <c r="CU41" s="331"/>
      <c r="CV41" s="331"/>
      <c r="CW41" s="331"/>
      <c r="CX41" s="331"/>
      <c r="CY41" s="331"/>
      <c r="CZ41" s="331"/>
      <c r="DA41" s="331"/>
      <c r="DB41" s="331"/>
      <c r="DC41" s="331"/>
      <c r="DD41" s="331"/>
      <c r="DE41" s="331"/>
      <c r="DF41" s="331"/>
      <c r="DG41" s="440">
        <f>DG42</f>
        <v>8164310</v>
      </c>
      <c r="DH41" s="441"/>
      <c r="DI41" s="441"/>
      <c r="DJ41" s="441"/>
      <c r="DK41" s="441"/>
      <c r="DL41" s="441"/>
      <c r="DM41" s="441"/>
      <c r="DN41" s="441"/>
      <c r="DO41" s="441"/>
      <c r="DP41" s="441"/>
      <c r="DQ41" s="441"/>
      <c r="DR41" s="441"/>
      <c r="DS41" s="442"/>
      <c r="DT41" s="440">
        <f>DT42</f>
        <v>0</v>
      </c>
      <c r="DU41" s="441"/>
      <c r="DV41" s="441"/>
      <c r="DW41" s="441"/>
      <c r="DX41" s="441"/>
      <c r="DY41" s="441"/>
      <c r="DZ41" s="441"/>
      <c r="EA41" s="441"/>
      <c r="EB41" s="441"/>
      <c r="EC41" s="441"/>
      <c r="ED41" s="441"/>
      <c r="EE41" s="441"/>
      <c r="EF41" s="442"/>
      <c r="EG41" s="326">
        <f>EG42+EG43</f>
        <v>1194665.99</v>
      </c>
      <c r="EH41" s="327"/>
      <c r="EI41" s="327"/>
      <c r="EJ41" s="327"/>
      <c r="EK41" s="327"/>
      <c r="EL41" s="327"/>
      <c r="EM41" s="327"/>
      <c r="EN41" s="327"/>
      <c r="EO41" s="327"/>
      <c r="EP41" s="327"/>
      <c r="EQ41" s="327"/>
      <c r="ER41" s="327"/>
      <c r="ES41" s="328"/>
    </row>
    <row r="42" spans="1:149" ht="22.5" customHeight="1">
      <c r="A42" s="445" t="s">
        <v>88</v>
      </c>
      <c r="B42" s="446"/>
      <c r="C42" s="446"/>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O42" s="446"/>
      <c r="AP42" s="446"/>
      <c r="AQ42" s="446"/>
      <c r="AR42" s="446"/>
      <c r="AS42" s="446"/>
      <c r="AT42" s="446"/>
      <c r="AU42" s="446"/>
      <c r="AV42" s="446"/>
      <c r="AW42" s="446"/>
      <c r="AX42" s="446"/>
      <c r="AY42" s="446"/>
      <c r="AZ42" s="446"/>
      <c r="BA42" s="446"/>
      <c r="BB42" s="446"/>
      <c r="BC42" s="446"/>
      <c r="BD42" s="446"/>
      <c r="BE42" s="446"/>
      <c r="BF42" s="446"/>
      <c r="BG42" s="446"/>
      <c r="BH42" s="446"/>
      <c r="BI42" s="446"/>
      <c r="BJ42" s="446"/>
      <c r="BK42" s="446"/>
      <c r="BL42" s="446"/>
      <c r="BM42" s="446"/>
      <c r="BN42" s="446"/>
      <c r="BO42" s="446"/>
      <c r="BP42" s="446"/>
      <c r="BQ42" s="446"/>
      <c r="BR42" s="446"/>
      <c r="BS42" s="446"/>
      <c r="BT42" s="446"/>
      <c r="BU42" s="446"/>
      <c r="BV42" s="446"/>
      <c r="BW42" s="446"/>
      <c r="BX42" s="318" t="s">
        <v>89</v>
      </c>
      <c r="BY42" s="318"/>
      <c r="BZ42" s="318"/>
      <c r="CA42" s="318"/>
      <c r="CB42" s="318"/>
      <c r="CC42" s="318"/>
      <c r="CD42" s="318"/>
      <c r="CE42" s="318"/>
      <c r="CF42" s="318" t="s">
        <v>87</v>
      </c>
      <c r="CG42" s="318"/>
      <c r="CH42" s="318"/>
      <c r="CI42" s="318"/>
      <c r="CJ42" s="318"/>
      <c r="CK42" s="318"/>
      <c r="CL42" s="318"/>
      <c r="CM42" s="318"/>
      <c r="CN42" s="318"/>
      <c r="CO42" s="318"/>
      <c r="CP42" s="318"/>
      <c r="CQ42" s="318"/>
      <c r="CR42" s="318"/>
      <c r="CS42" s="26"/>
      <c r="CT42" s="326">
        <f>DG42+DT42+EG42</f>
        <v>9358975.99</v>
      </c>
      <c r="CU42" s="331"/>
      <c r="CV42" s="331"/>
      <c r="CW42" s="331"/>
      <c r="CX42" s="331"/>
      <c r="CY42" s="331"/>
      <c r="CZ42" s="331"/>
      <c r="DA42" s="331"/>
      <c r="DB42" s="331"/>
      <c r="DC42" s="331"/>
      <c r="DD42" s="331"/>
      <c r="DE42" s="331"/>
      <c r="DF42" s="331"/>
      <c r="DG42" s="326">
        <v>8164310</v>
      </c>
      <c r="DH42" s="327"/>
      <c r="DI42" s="327"/>
      <c r="DJ42" s="327"/>
      <c r="DK42" s="327"/>
      <c r="DL42" s="327"/>
      <c r="DM42" s="327"/>
      <c r="DN42" s="327"/>
      <c r="DO42" s="327"/>
      <c r="DP42" s="327"/>
      <c r="DQ42" s="327"/>
      <c r="DR42" s="327"/>
      <c r="DS42" s="327"/>
      <c r="DT42" s="326"/>
      <c r="DU42" s="327"/>
      <c r="DV42" s="327"/>
      <c r="DW42" s="327"/>
      <c r="DX42" s="327"/>
      <c r="DY42" s="327"/>
      <c r="DZ42" s="327"/>
      <c r="EA42" s="327"/>
      <c r="EB42" s="327"/>
      <c r="EC42" s="327"/>
      <c r="ED42" s="327"/>
      <c r="EE42" s="327"/>
      <c r="EF42" s="327"/>
      <c r="EG42" s="650">
        <v>1194665.99</v>
      </c>
      <c r="EH42" s="650"/>
      <c r="EI42" s="650"/>
      <c r="EJ42" s="650"/>
      <c r="EK42" s="650"/>
      <c r="EL42" s="650"/>
      <c r="EM42" s="650"/>
      <c r="EN42" s="650"/>
      <c r="EO42" s="650"/>
      <c r="EP42" s="650"/>
      <c r="EQ42" s="650"/>
      <c r="ER42" s="650"/>
      <c r="ES42" s="653"/>
    </row>
    <row r="43" spans="1:149" ht="10.5" customHeight="1">
      <c r="A43" s="445" t="s">
        <v>90</v>
      </c>
      <c r="B43" s="446"/>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6"/>
      <c r="BL43" s="446"/>
      <c r="BM43" s="446"/>
      <c r="BN43" s="446"/>
      <c r="BO43" s="446"/>
      <c r="BP43" s="446"/>
      <c r="BQ43" s="446"/>
      <c r="BR43" s="446"/>
      <c r="BS43" s="446"/>
      <c r="BT43" s="446"/>
      <c r="BU43" s="446"/>
      <c r="BV43" s="446"/>
      <c r="BW43" s="446"/>
      <c r="BX43" s="318" t="s">
        <v>91</v>
      </c>
      <c r="BY43" s="318"/>
      <c r="BZ43" s="318"/>
      <c r="CA43" s="318"/>
      <c r="CB43" s="318"/>
      <c r="CC43" s="318"/>
      <c r="CD43" s="318"/>
      <c r="CE43" s="318"/>
      <c r="CF43" s="318" t="s">
        <v>87</v>
      </c>
      <c r="CG43" s="318"/>
      <c r="CH43" s="318"/>
      <c r="CI43" s="318"/>
      <c r="CJ43" s="318"/>
      <c r="CK43" s="318"/>
      <c r="CL43" s="318"/>
      <c r="CM43" s="318"/>
      <c r="CN43" s="318"/>
      <c r="CO43" s="318"/>
      <c r="CP43" s="318"/>
      <c r="CQ43" s="318"/>
      <c r="CR43" s="318"/>
      <c r="CS43" s="21"/>
      <c r="CT43" s="326"/>
      <c r="CU43" s="331"/>
      <c r="CV43" s="331"/>
      <c r="CW43" s="331"/>
      <c r="CX43" s="331"/>
      <c r="CY43" s="331"/>
      <c r="CZ43" s="331"/>
      <c r="DA43" s="331"/>
      <c r="DB43" s="331"/>
      <c r="DC43" s="331"/>
      <c r="DD43" s="331"/>
      <c r="DE43" s="331"/>
      <c r="DF43" s="331"/>
      <c r="DG43" s="326"/>
      <c r="DH43" s="327"/>
      <c r="DI43" s="327"/>
      <c r="DJ43" s="327"/>
      <c r="DK43" s="327"/>
      <c r="DL43" s="327"/>
      <c r="DM43" s="327"/>
      <c r="DN43" s="327"/>
      <c r="DO43" s="327"/>
      <c r="DP43" s="327"/>
      <c r="DQ43" s="327"/>
      <c r="DR43" s="327"/>
      <c r="DS43" s="327"/>
      <c r="DT43" s="326"/>
      <c r="DU43" s="327"/>
      <c r="DV43" s="327"/>
      <c r="DW43" s="327"/>
      <c r="DX43" s="327"/>
      <c r="DY43" s="327"/>
      <c r="DZ43" s="327"/>
      <c r="EA43" s="327"/>
      <c r="EB43" s="327"/>
      <c r="EC43" s="327"/>
      <c r="ED43" s="327"/>
      <c r="EE43" s="327"/>
      <c r="EF43" s="327"/>
      <c r="EG43" s="650"/>
      <c r="EH43" s="650"/>
      <c r="EI43" s="650"/>
      <c r="EJ43" s="650"/>
      <c r="EK43" s="650"/>
      <c r="EL43" s="650"/>
      <c r="EM43" s="650"/>
      <c r="EN43" s="650"/>
      <c r="EO43" s="650"/>
      <c r="EP43" s="650"/>
      <c r="EQ43" s="650"/>
      <c r="ER43" s="650"/>
      <c r="ES43" s="653"/>
    </row>
    <row r="44" spans="1:149" ht="12.75" customHeight="1">
      <c r="A44" s="316" t="s">
        <v>92</v>
      </c>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8" t="s">
        <v>93</v>
      </c>
      <c r="BY44" s="318"/>
      <c r="BZ44" s="318"/>
      <c r="CA44" s="318"/>
      <c r="CB44" s="318"/>
      <c r="CC44" s="318"/>
      <c r="CD44" s="318"/>
      <c r="CE44" s="318"/>
      <c r="CF44" s="318" t="s">
        <v>94</v>
      </c>
      <c r="CG44" s="318"/>
      <c r="CH44" s="318"/>
      <c r="CI44" s="318"/>
      <c r="CJ44" s="318"/>
      <c r="CK44" s="318"/>
      <c r="CL44" s="318"/>
      <c r="CM44" s="318"/>
      <c r="CN44" s="318"/>
      <c r="CO44" s="318"/>
      <c r="CP44" s="318"/>
      <c r="CQ44" s="318"/>
      <c r="CR44" s="318"/>
      <c r="CS44" s="21"/>
      <c r="CT44" s="326">
        <f t="shared" si="0"/>
        <v>0</v>
      </c>
      <c r="CU44" s="331"/>
      <c r="CV44" s="331"/>
      <c r="CW44" s="331"/>
      <c r="CX44" s="331"/>
      <c r="CY44" s="331"/>
      <c r="CZ44" s="331"/>
      <c r="DA44" s="331"/>
      <c r="DB44" s="331"/>
      <c r="DC44" s="331"/>
      <c r="DD44" s="331"/>
      <c r="DE44" s="331"/>
      <c r="DF44" s="331"/>
      <c r="DG44" s="326"/>
      <c r="DH44" s="327"/>
      <c r="DI44" s="327"/>
      <c r="DJ44" s="327"/>
      <c r="DK44" s="327"/>
      <c r="DL44" s="327"/>
      <c r="DM44" s="327"/>
      <c r="DN44" s="327"/>
      <c r="DO44" s="327"/>
      <c r="DP44" s="327"/>
      <c r="DQ44" s="327"/>
      <c r="DR44" s="327"/>
      <c r="DS44" s="327"/>
      <c r="DT44" s="326"/>
      <c r="DU44" s="327"/>
      <c r="DV44" s="327"/>
      <c r="DW44" s="327"/>
      <c r="DX44" s="327"/>
      <c r="DY44" s="327"/>
      <c r="DZ44" s="327"/>
      <c r="EA44" s="327"/>
      <c r="EB44" s="327"/>
      <c r="EC44" s="327"/>
      <c r="ED44" s="327"/>
      <c r="EE44" s="327"/>
      <c r="EF44" s="327"/>
      <c r="EG44" s="650">
        <f>EG45</f>
        <v>0</v>
      </c>
      <c r="EH44" s="650"/>
      <c r="EI44" s="650"/>
      <c r="EJ44" s="650"/>
      <c r="EK44" s="650"/>
      <c r="EL44" s="650"/>
      <c r="EM44" s="650"/>
      <c r="EN44" s="650"/>
      <c r="EO44" s="650"/>
      <c r="EP44" s="650"/>
      <c r="EQ44" s="650"/>
      <c r="ER44" s="650"/>
      <c r="ES44" s="653"/>
    </row>
    <row r="45" spans="1:149" ht="34.5" customHeight="1">
      <c r="A45" s="329" t="s">
        <v>95</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18" t="s">
        <v>96</v>
      </c>
      <c r="BY45" s="318"/>
      <c r="BZ45" s="318"/>
      <c r="CA45" s="318"/>
      <c r="CB45" s="318"/>
      <c r="CC45" s="318"/>
      <c r="CD45" s="318"/>
      <c r="CE45" s="318"/>
      <c r="CF45" s="318" t="s">
        <v>97</v>
      </c>
      <c r="CG45" s="318"/>
      <c r="CH45" s="318"/>
      <c r="CI45" s="318"/>
      <c r="CJ45" s="318"/>
      <c r="CK45" s="318"/>
      <c r="CL45" s="318"/>
      <c r="CM45" s="318"/>
      <c r="CN45" s="318"/>
      <c r="CO45" s="318"/>
      <c r="CP45" s="318"/>
      <c r="CQ45" s="318"/>
      <c r="CR45" s="318"/>
      <c r="CS45" s="21"/>
      <c r="CT45" s="326">
        <f t="shared" si="0"/>
        <v>0</v>
      </c>
      <c r="CU45" s="331"/>
      <c r="CV45" s="331"/>
      <c r="CW45" s="331"/>
      <c r="CX45" s="331"/>
      <c r="CY45" s="331"/>
      <c r="CZ45" s="331"/>
      <c r="DA45" s="331"/>
      <c r="DB45" s="331"/>
      <c r="DC45" s="331"/>
      <c r="DD45" s="331"/>
      <c r="DE45" s="331"/>
      <c r="DF45" s="331"/>
      <c r="DG45" s="326"/>
      <c r="DH45" s="327"/>
      <c r="DI45" s="327"/>
      <c r="DJ45" s="327"/>
      <c r="DK45" s="327"/>
      <c r="DL45" s="327"/>
      <c r="DM45" s="327"/>
      <c r="DN45" s="327"/>
      <c r="DO45" s="327"/>
      <c r="DP45" s="327"/>
      <c r="DQ45" s="327"/>
      <c r="DR45" s="327"/>
      <c r="DS45" s="327"/>
      <c r="DT45" s="326"/>
      <c r="DU45" s="327"/>
      <c r="DV45" s="327"/>
      <c r="DW45" s="327"/>
      <c r="DX45" s="327"/>
      <c r="DY45" s="327"/>
      <c r="DZ45" s="327"/>
      <c r="EA45" s="327"/>
      <c r="EB45" s="327"/>
      <c r="EC45" s="327"/>
      <c r="ED45" s="327"/>
      <c r="EE45" s="327"/>
      <c r="EF45" s="327"/>
      <c r="EG45" s="650">
        <f>EG46</f>
        <v>0</v>
      </c>
      <c r="EH45" s="650"/>
      <c r="EI45" s="650"/>
      <c r="EJ45" s="650"/>
      <c r="EK45" s="650"/>
      <c r="EL45" s="650"/>
      <c r="EM45" s="650"/>
      <c r="EN45" s="650"/>
      <c r="EO45" s="650"/>
      <c r="EP45" s="650"/>
      <c r="EQ45" s="650"/>
      <c r="ER45" s="650"/>
      <c r="ES45" s="653"/>
    </row>
    <row r="46" spans="1:149" ht="32.25" customHeight="1">
      <c r="A46" s="445" t="s">
        <v>98</v>
      </c>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c r="BO46" s="446"/>
      <c r="BP46" s="446"/>
      <c r="BQ46" s="446"/>
      <c r="BR46" s="446"/>
      <c r="BS46" s="446"/>
      <c r="BT46" s="446"/>
      <c r="BU46" s="446"/>
      <c r="BV46" s="446"/>
      <c r="BW46" s="446"/>
      <c r="BX46" s="318" t="s">
        <v>99</v>
      </c>
      <c r="BY46" s="318"/>
      <c r="BZ46" s="318"/>
      <c r="CA46" s="318"/>
      <c r="CB46" s="318"/>
      <c r="CC46" s="318"/>
      <c r="CD46" s="318"/>
      <c r="CE46" s="318"/>
      <c r="CF46" s="318" t="s">
        <v>100</v>
      </c>
      <c r="CG46" s="318"/>
      <c r="CH46" s="318"/>
      <c r="CI46" s="318"/>
      <c r="CJ46" s="318"/>
      <c r="CK46" s="318"/>
      <c r="CL46" s="318"/>
      <c r="CM46" s="318"/>
      <c r="CN46" s="318"/>
      <c r="CO46" s="318"/>
      <c r="CP46" s="318"/>
      <c r="CQ46" s="318"/>
      <c r="CR46" s="318"/>
      <c r="CS46" s="21"/>
      <c r="CT46" s="326">
        <f t="shared" si="0"/>
        <v>0</v>
      </c>
      <c r="CU46" s="331"/>
      <c r="CV46" s="331"/>
      <c r="CW46" s="331"/>
      <c r="CX46" s="331"/>
      <c r="CY46" s="331"/>
      <c r="CZ46" s="331"/>
      <c r="DA46" s="331"/>
      <c r="DB46" s="331"/>
      <c r="DC46" s="331"/>
      <c r="DD46" s="331"/>
      <c r="DE46" s="331"/>
      <c r="DF46" s="331"/>
      <c r="DG46" s="326"/>
      <c r="DH46" s="327"/>
      <c r="DI46" s="327"/>
      <c r="DJ46" s="327"/>
      <c r="DK46" s="327"/>
      <c r="DL46" s="327"/>
      <c r="DM46" s="327"/>
      <c r="DN46" s="327"/>
      <c r="DO46" s="327"/>
      <c r="DP46" s="327"/>
      <c r="DQ46" s="327"/>
      <c r="DR46" s="327"/>
      <c r="DS46" s="327"/>
      <c r="DT46" s="326"/>
      <c r="DU46" s="327"/>
      <c r="DV46" s="327"/>
      <c r="DW46" s="327"/>
      <c r="DX46" s="327"/>
      <c r="DY46" s="327"/>
      <c r="DZ46" s="327"/>
      <c r="EA46" s="327"/>
      <c r="EB46" s="327"/>
      <c r="EC46" s="327"/>
      <c r="ED46" s="327"/>
      <c r="EE46" s="327"/>
      <c r="EF46" s="327"/>
      <c r="EG46" s="650"/>
      <c r="EH46" s="650"/>
      <c r="EI46" s="650"/>
      <c r="EJ46" s="650"/>
      <c r="EK46" s="650"/>
      <c r="EL46" s="650"/>
      <c r="EM46" s="650"/>
      <c r="EN46" s="650"/>
      <c r="EO46" s="650"/>
      <c r="EP46" s="650"/>
      <c r="EQ46" s="650"/>
      <c r="ER46" s="650"/>
      <c r="ES46" s="653"/>
    </row>
    <row r="47" spans="1:149" ht="32.25" customHeight="1">
      <c r="A47" s="329" t="s">
        <v>101</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18" t="s">
        <v>102</v>
      </c>
      <c r="BY47" s="318"/>
      <c r="BZ47" s="318"/>
      <c r="CA47" s="318"/>
      <c r="CB47" s="318"/>
      <c r="CC47" s="318"/>
      <c r="CD47" s="318"/>
      <c r="CE47" s="318"/>
      <c r="CF47" s="318" t="s">
        <v>103</v>
      </c>
      <c r="CG47" s="318"/>
      <c r="CH47" s="318"/>
      <c r="CI47" s="318"/>
      <c r="CJ47" s="318"/>
      <c r="CK47" s="318"/>
      <c r="CL47" s="318"/>
      <c r="CM47" s="318"/>
      <c r="CN47" s="318"/>
      <c r="CO47" s="318"/>
      <c r="CP47" s="318"/>
      <c r="CQ47" s="318"/>
      <c r="CR47" s="318"/>
      <c r="CS47" s="21"/>
      <c r="CT47" s="326">
        <f t="shared" si="0"/>
        <v>0</v>
      </c>
      <c r="CU47" s="331"/>
      <c r="CV47" s="331"/>
      <c r="CW47" s="331"/>
      <c r="CX47" s="331"/>
      <c r="CY47" s="331"/>
      <c r="CZ47" s="331"/>
      <c r="DA47" s="331"/>
      <c r="DB47" s="331"/>
      <c r="DC47" s="331"/>
      <c r="DD47" s="331"/>
      <c r="DE47" s="331"/>
      <c r="DF47" s="331"/>
      <c r="DG47" s="326"/>
      <c r="DH47" s="327"/>
      <c r="DI47" s="327"/>
      <c r="DJ47" s="327"/>
      <c r="DK47" s="327"/>
      <c r="DL47" s="327"/>
      <c r="DM47" s="327"/>
      <c r="DN47" s="327"/>
      <c r="DO47" s="327"/>
      <c r="DP47" s="327"/>
      <c r="DQ47" s="327"/>
      <c r="DR47" s="327"/>
      <c r="DS47" s="327"/>
      <c r="DT47" s="326"/>
      <c r="DU47" s="327"/>
      <c r="DV47" s="327"/>
      <c r="DW47" s="327"/>
      <c r="DX47" s="327"/>
      <c r="DY47" s="327"/>
      <c r="DZ47" s="327"/>
      <c r="EA47" s="327"/>
      <c r="EB47" s="327"/>
      <c r="EC47" s="327"/>
      <c r="ED47" s="327"/>
      <c r="EE47" s="327"/>
      <c r="EF47" s="327"/>
      <c r="EG47" s="650"/>
      <c r="EH47" s="650"/>
      <c r="EI47" s="650"/>
      <c r="EJ47" s="650"/>
      <c r="EK47" s="650"/>
      <c r="EL47" s="650"/>
      <c r="EM47" s="650"/>
      <c r="EN47" s="650"/>
      <c r="EO47" s="650"/>
      <c r="EP47" s="650"/>
      <c r="EQ47" s="650"/>
      <c r="ER47" s="650"/>
      <c r="ES47" s="653"/>
    </row>
    <row r="48" spans="1:149" ht="44.25" customHeight="1">
      <c r="A48" s="329" t="s">
        <v>104</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18" t="s">
        <v>105</v>
      </c>
      <c r="BY48" s="318"/>
      <c r="BZ48" s="318"/>
      <c r="CA48" s="318"/>
      <c r="CB48" s="318"/>
      <c r="CC48" s="318"/>
      <c r="CD48" s="318"/>
      <c r="CE48" s="318"/>
      <c r="CF48" s="318" t="s">
        <v>106</v>
      </c>
      <c r="CG48" s="318"/>
      <c r="CH48" s="318"/>
      <c r="CI48" s="318"/>
      <c r="CJ48" s="318"/>
      <c r="CK48" s="318"/>
      <c r="CL48" s="318"/>
      <c r="CM48" s="318"/>
      <c r="CN48" s="318"/>
      <c r="CO48" s="318"/>
      <c r="CP48" s="318"/>
      <c r="CQ48" s="318"/>
      <c r="CR48" s="318"/>
      <c r="CS48" s="21"/>
      <c r="CT48" s="326">
        <f t="shared" si="0"/>
        <v>0</v>
      </c>
      <c r="CU48" s="331"/>
      <c r="CV48" s="331"/>
      <c r="CW48" s="331"/>
      <c r="CX48" s="331"/>
      <c r="CY48" s="331"/>
      <c r="CZ48" s="331"/>
      <c r="DA48" s="331"/>
      <c r="DB48" s="331"/>
      <c r="DC48" s="331"/>
      <c r="DD48" s="331"/>
      <c r="DE48" s="331"/>
      <c r="DF48" s="331"/>
      <c r="DG48" s="326"/>
      <c r="DH48" s="327"/>
      <c r="DI48" s="327"/>
      <c r="DJ48" s="327"/>
      <c r="DK48" s="327"/>
      <c r="DL48" s="327"/>
      <c r="DM48" s="327"/>
      <c r="DN48" s="327"/>
      <c r="DO48" s="327"/>
      <c r="DP48" s="327"/>
      <c r="DQ48" s="327"/>
      <c r="DR48" s="327"/>
      <c r="DS48" s="327"/>
      <c r="DT48" s="326"/>
      <c r="DU48" s="327"/>
      <c r="DV48" s="327"/>
      <c r="DW48" s="327"/>
      <c r="DX48" s="327"/>
      <c r="DY48" s="327"/>
      <c r="DZ48" s="327"/>
      <c r="EA48" s="327"/>
      <c r="EB48" s="327"/>
      <c r="EC48" s="327"/>
      <c r="ED48" s="327"/>
      <c r="EE48" s="327"/>
      <c r="EF48" s="327"/>
      <c r="EG48" s="650"/>
      <c r="EH48" s="650"/>
      <c r="EI48" s="650"/>
      <c r="EJ48" s="650"/>
      <c r="EK48" s="650"/>
      <c r="EL48" s="650"/>
      <c r="EM48" s="650"/>
      <c r="EN48" s="650"/>
      <c r="EO48" s="650"/>
      <c r="EP48" s="650"/>
      <c r="EQ48" s="650"/>
      <c r="ER48" s="650"/>
      <c r="ES48" s="653"/>
    </row>
    <row r="49" spans="1:149" ht="12" customHeight="1">
      <c r="A49" s="316" t="s">
        <v>107</v>
      </c>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7"/>
      <c r="BR49" s="317"/>
      <c r="BS49" s="317"/>
      <c r="BT49" s="317"/>
      <c r="BU49" s="317"/>
      <c r="BV49" s="317"/>
      <c r="BW49" s="317"/>
      <c r="BX49" s="318" t="s">
        <v>108</v>
      </c>
      <c r="BY49" s="318"/>
      <c r="BZ49" s="318"/>
      <c r="CA49" s="318"/>
      <c r="CB49" s="318"/>
      <c r="CC49" s="318"/>
      <c r="CD49" s="318"/>
      <c r="CE49" s="318"/>
      <c r="CF49" s="318" t="s">
        <v>109</v>
      </c>
      <c r="CG49" s="318"/>
      <c r="CH49" s="318"/>
      <c r="CI49" s="318"/>
      <c r="CJ49" s="318"/>
      <c r="CK49" s="318"/>
      <c r="CL49" s="318"/>
      <c r="CM49" s="318"/>
      <c r="CN49" s="318"/>
      <c r="CO49" s="318"/>
      <c r="CP49" s="318"/>
      <c r="CQ49" s="318"/>
      <c r="CR49" s="318"/>
      <c r="CS49" s="21"/>
      <c r="CT49" s="326">
        <f t="shared" si="0"/>
        <v>35000</v>
      </c>
      <c r="CU49" s="331"/>
      <c r="CV49" s="331"/>
      <c r="CW49" s="331"/>
      <c r="CX49" s="331"/>
      <c r="CY49" s="331"/>
      <c r="CZ49" s="331"/>
      <c r="DA49" s="331"/>
      <c r="DB49" s="331"/>
      <c r="DC49" s="331"/>
      <c r="DD49" s="331"/>
      <c r="DE49" s="331"/>
      <c r="DF49" s="331"/>
      <c r="DG49" s="326">
        <f>DG50+DG51</f>
        <v>30000</v>
      </c>
      <c r="DH49" s="327"/>
      <c r="DI49" s="327"/>
      <c r="DJ49" s="327"/>
      <c r="DK49" s="327"/>
      <c r="DL49" s="327"/>
      <c r="DM49" s="327"/>
      <c r="DN49" s="327"/>
      <c r="DO49" s="327"/>
      <c r="DP49" s="327"/>
      <c r="DQ49" s="327"/>
      <c r="DR49" s="327"/>
      <c r="DS49" s="327"/>
      <c r="DT49" s="326"/>
      <c r="DU49" s="327"/>
      <c r="DV49" s="327"/>
      <c r="DW49" s="327"/>
      <c r="DX49" s="327"/>
      <c r="DY49" s="327"/>
      <c r="DZ49" s="327"/>
      <c r="EA49" s="327"/>
      <c r="EB49" s="327"/>
      <c r="EC49" s="327"/>
      <c r="ED49" s="327"/>
      <c r="EE49" s="327"/>
      <c r="EF49" s="327"/>
      <c r="EG49" s="650">
        <f>EG51+EG52</f>
        <v>5000</v>
      </c>
      <c r="EH49" s="650"/>
      <c r="EI49" s="650"/>
      <c r="EJ49" s="650"/>
      <c r="EK49" s="650"/>
      <c r="EL49" s="650"/>
      <c r="EM49" s="650"/>
      <c r="EN49" s="650"/>
      <c r="EO49" s="650"/>
      <c r="EP49" s="650"/>
      <c r="EQ49" s="650"/>
      <c r="ER49" s="650"/>
      <c r="ES49" s="653"/>
    </row>
    <row r="50" spans="1:149" ht="21.75" customHeight="1">
      <c r="A50" s="329" t="s">
        <v>110</v>
      </c>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18" t="s">
        <v>111</v>
      </c>
      <c r="BY50" s="318"/>
      <c r="BZ50" s="318"/>
      <c r="CA50" s="318"/>
      <c r="CB50" s="318"/>
      <c r="CC50" s="318"/>
      <c r="CD50" s="318"/>
      <c r="CE50" s="318"/>
      <c r="CF50" s="318" t="s">
        <v>112</v>
      </c>
      <c r="CG50" s="318"/>
      <c r="CH50" s="318"/>
      <c r="CI50" s="318"/>
      <c r="CJ50" s="318"/>
      <c r="CK50" s="318"/>
      <c r="CL50" s="318"/>
      <c r="CM50" s="318"/>
      <c r="CN50" s="318"/>
      <c r="CO50" s="318"/>
      <c r="CP50" s="318"/>
      <c r="CQ50" s="318"/>
      <c r="CR50" s="318"/>
      <c r="CS50" s="21"/>
      <c r="CT50" s="326">
        <f>DG50+DT50+EG50</f>
        <v>30000</v>
      </c>
      <c r="CU50" s="331"/>
      <c r="CV50" s="331"/>
      <c r="CW50" s="331"/>
      <c r="CX50" s="331"/>
      <c r="CY50" s="331"/>
      <c r="CZ50" s="331"/>
      <c r="DA50" s="331"/>
      <c r="DB50" s="331"/>
      <c r="DC50" s="331"/>
      <c r="DD50" s="331"/>
      <c r="DE50" s="331"/>
      <c r="DF50" s="331"/>
      <c r="DG50" s="326">
        <v>30000</v>
      </c>
      <c r="DH50" s="327"/>
      <c r="DI50" s="327"/>
      <c r="DJ50" s="327"/>
      <c r="DK50" s="327"/>
      <c r="DL50" s="327"/>
      <c r="DM50" s="327"/>
      <c r="DN50" s="327"/>
      <c r="DO50" s="327"/>
      <c r="DP50" s="327"/>
      <c r="DQ50" s="327"/>
      <c r="DR50" s="327"/>
      <c r="DS50" s="327"/>
      <c r="DT50" s="326"/>
      <c r="DU50" s="327"/>
      <c r="DV50" s="327"/>
      <c r="DW50" s="327"/>
      <c r="DX50" s="327"/>
      <c r="DY50" s="327"/>
      <c r="DZ50" s="327"/>
      <c r="EA50" s="327"/>
      <c r="EB50" s="327"/>
      <c r="EC50" s="327"/>
      <c r="ED50" s="327"/>
      <c r="EE50" s="327"/>
      <c r="EF50" s="327"/>
      <c r="EG50" s="650"/>
      <c r="EH50" s="650"/>
      <c r="EI50" s="650"/>
      <c r="EJ50" s="650"/>
      <c r="EK50" s="650"/>
      <c r="EL50" s="650"/>
      <c r="EM50" s="650"/>
      <c r="EN50" s="650"/>
      <c r="EO50" s="650"/>
      <c r="EP50" s="650"/>
      <c r="EQ50" s="650"/>
      <c r="ER50" s="650"/>
      <c r="ES50" s="653"/>
    </row>
    <row r="51" spans="1:149" ht="35.25" customHeight="1">
      <c r="A51" s="329" t="s">
        <v>113</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18" t="s">
        <v>114</v>
      </c>
      <c r="BY51" s="318"/>
      <c r="BZ51" s="318"/>
      <c r="CA51" s="318"/>
      <c r="CB51" s="318"/>
      <c r="CC51" s="318"/>
      <c r="CD51" s="318"/>
      <c r="CE51" s="318"/>
      <c r="CF51" s="318" t="s">
        <v>115</v>
      </c>
      <c r="CG51" s="318"/>
      <c r="CH51" s="318"/>
      <c r="CI51" s="318"/>
      <c r="CJ51" s="318"/>
      <c r="CK51" s="318"/>
      <c r="CL51" s="318"/>
      <c r="CM51" s="318"/>
      <c r="CN51" s="318"/>
      <c r="CO51" s="318"/>
      <c r="CP51" s="318"/>
      <c r="CQ51" s="318"/>
      <c r="CR51" s="318"/>
      <c r="CS51" s="21"/>
      <c r="CT51" s="326">
        <f>DG51+DT51+EG51</f>
        <v>5000</v>
      </c>
      <c r="CU51" s="331"/>
      <c r="CV51" s="331"/>
      <c r="CW51" s="331"/>
      <c r="CX51" s="331"/>
      <c r="CY51" s="331"/>
      <c r="CZ51" s="331"/>
      <c r="DA51" s="331"/>
      <c r="DB51" s="331"/>
      <c r="DC51" s="331"/>
      <c r="DD51" s="331"/>
      <c r="DE51" s="331"/>
      <c r="DF51" s="331"/>
      <c r="DG51" s="326"/>
      <c r="DH51" s="327"/>
      <c r="DI51" s="327"/>
      <c r="DJ51" s="327"/>
      <c r="DK51" s="327"/>
      <c r="DL51" s="327"/>
      <c r="DM51" s="327"/>
      <c r="DN51" s="327"/>
      <c r="DO51" s="327"/>
      <c r="DP51" s="327"/>
      <c r="DQ51" s="327"/>
      <c r="DR51" s="327"/>
      <c r="DS51" s="327"/>
      <c r="DT51" s="326"/>
      <c r="DU51" s="327"/>
      <c r="DV51" s="327"/>
      <c r="DW51" s="327"/>
      <c r="DX51" s="327"/>
      <c r="DY51" s="327"/>
      <c r="DZ51" s="327"/>
      <c r="EA51" s="327"/>
      <c r="EB51" s="327"/>
      <c r="EC51" s="327"/>
      <c r="ED51" s="327"/>
      <c r="EE51" s="327"/>
      <c r="EF51" s="327"/>
      <c r="EG51" s="650">
        <v>5000</v>
      </c>
      <c r="EH51" s="650"/>
      <c r="EI51" s="650"/>
      <c r="EJ51" s="650"/>
      <c r="EK51" s="650"/>
      <c r="EL51" s="650"/>
      <c r="EM51" s="650"/>
      <c r="EN51" s="650"/>
      <c r="EO51" s="650"/>
      <c r="EP51" s="650"/>
      <c r="EQ51" s="650"/>
      <c r="ER51" s="650"/>
      <c r="ES51" s="653"/>
    </row>
    <row r="52" spans="1:149" ht="21.75" customHeight="1">
      <c r="A52" s="329" t="s">
        <v>116</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18" t="s">
        <v>117</v>
      </c>
      <c r="BY52" s="318"/>
      <c r="BZ52" s="318"/>
      <c r="CA52" s="318"/>
      <c r="CB52" s="318"/>
      <c r="CC52" s="318"/>
      <c r="CD52" s="318"/>
      <c r="CE52" s="318"/>
      <c r="CF52" s="318" t="s">
        <v>118</v>
      </c>
      <c r="CG52" s="318"/>
      <c r="CH52" s="318"/>
      <c r="CI52" s="318"/>
      <c r="CJ52" s="318"/>
      <c r="CK52" s="318"/>
      <c r="CL52" s="318"/>
      <c r="CM52" s="318"/>
      <c r="CN52" s="318"/>
      <c r="CO52" s="318"/>
      <c r="CP52" s="318"/>
      <c r="CQ52" s="318"/>
      <c r="CR52" s="318"/>
      <c r="CS52" s="21"/>
      <c r="CT52" s="326">
        <f>EG52</f>
        <v>0</v>
      </c>
      <c r="CU52" s="331"/>
      <c r="CV52" s="331"/>
      <c r="CW52" s="331"/>
      <c r="CX52" s="331"/>
      <c r="CY52" s="331"/>
      <c r="CZ52" s="331"/>
      <c r="DA52" s="331"/>
      <c r="DB52" s="331"/>
      <c r="DC52" s="331"/>
      <c r="DD52" s="331"/>
      <c r="DE52" s="331"/>
      <c r="DF52" s="331"/>
      <c r="DG52" s="326"/>
      <c r="DH52" s="327"/>
      <c r="DI52" s="327"/>
      <c r="DJ52" s="327"/>
      <c r="DK52" s="327"/>
      <c r="DL52" s="327"/>
      <c r="DM52" s="327"/>
      <c r="DN52" s="327"/>
      <c r="DO52" s="327"/>
      <c r="DP52" s="327"/>
      <c r="DQ52" s="327"/>
      <c r="DR52" s="327"/>
      <c r="DS52" s="327"/>
      <c r="DT52" s="326"/>
      <c r="DU52" s="327"/>
      <c r="DV52" s="327"/>
      <c r="DW52" s="327"/>
      <c r="DX52" s="327"/>
      <c r="DY52" s="327"/>
      <c r="DZ52" s="327"/>
      <c r="EA52" s="327"/>
      <c r="EB52" s="327"/>
      <c r="EC52" s="327"/>
      <c r="ED52" s="327"/>
      <c r="EE52" s="327"/>
      <c r="EF52" s="327"/>
      <c r="EG52" s="658"/>
      <c r="EH52" s="658"/>
      <c r="EI52" s="658"/>
      <c r="EJ52" s="658"/>
      <c r="EK52" s="658"/>
      <c r="EL52" s="658"/>
      <c r="EM52" s="658"/>
      <c r="EN52" s="658"/>
      <c r="EO52" s="658"/>
      <c r="EP52" s="658"/>
      <c r="EQ52" s="658"/>
      <c r="ER52" s="658"/>
      <c r="ES52" s="659"/>
    </row>
    <row r="53" spans="1:149" ht="12.75" customHeight="1">
      <c r="A53" s="316" t="s">
        <v>119</v>
      </c>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317"/>
      <c r="BS53" s="317"/>
      <c r="BT53" s="317"/>
      <c r="BU53" s="317"/>
      <c r="BV53" s="317"/>
      <c r="BW53" s="317"/>
      <c r="BX53" s="318" t="s">
        <v>120</v>
      </c>
      <c r="BY53" s="318"/>
      <c r="BZ53" s="318"/>
      <c r="CA53" s="318"/>
      <c r="CB53" s="318"/>
      <c r="CC53" s="318"/>
      <c r="CD53" s="318"/>
      <c r="CE53" s="318"/>
      <c r="CF53" s="318" t="s">
        <v>38</v>
      </c>
      <c r="CG53" s="318"/>
      <c r="CH53" s="318"/>
      <c r="CI53" s="318"/>
      <c r="CJ53" s="318"/>
      <c r="CK53" s="318"/>
      <c r="CL53" s="318"/>
      <c r="CM53" s="318"/>
      <c r="CN53" s="318"/>
      <c r="CO53" s="318"/>
      <c r="CP53" s="318"/>
      <c r="CQ53" s="318"/>
      <c r="CR53" s="318"/>
      <c r="CS53" s="21"/>
      <c r="CT53" s="326">
        <f aca="true" t="shared" si="1" ref="CT53:CT58">DG53+DT53+EG53</f>
        <v>0</v>
      </c>
      <c r="CU53" s="331"/>
      <c r="CV53" s="331"/>
      <c r="CW53" s="331"/>
      <c r="CX53" s="331"/>
      <c r="CY53" s="331"/>
      <c r="CZ53" s="331"/>
      <c r="DA53" s="331"/>
      <c r="DB53" s="331"/>
      <c r="DC53" s="331"/>
      <c r="DD53" s="331"/>
      <c r="DE53" s="331"/>
      <c r="DF53" s="331"/>
      <c r="DG53" s="326"/>
      <c r="DH53" s="327"/>
      <c r="DI53" s="327"/>
      <c r="DJ53" s="327"/>
      <c r="DK53" s="327"/>
      <c r="DL53" s="327"/>
      <c r="DM53" s="327"/>
      <c r="DN53" s="327"/>
      <c r="DO53" s="327"/>
      <c r="DP53" s="327"/>
      <c r="DQ53" s="327"/>
      <c r="DR53" s="327"/>
      <c r="DS53" s="327"/>
      <c r="DT53" s="326"/>
      <c r="DU53" s="327"/>
      <c r="DV53" s="327"/>
      <c r="DW53" s="327"/>
      <c r="DX53" s="327"/>
      <c r="DY53" s="327"/>
      <c r="DZ53" s="327"/>
      <c r="EA53" s="327"/>
      <c r="EB53" s="327"/>
      <c r="EC53" s="327"/>
      <c r="ED53" s="327"/>
      <c r="EE53" s="327"/>
      <c r="EF53" s="327"/>
      <c r="EG53" s="658">
        <f>EG54</f>
        <v>0</v>
      </c>
      <c r="EH53" s="658"/>
      <c r="EI53" s="658"/>
      <c r="EJ53" s="658"/>
      <c r="EK53" s="658"/>
      <c r="EL53" s="658"/>
      <c r="EM53" s="658"/>
      <c r="EN53" s="658"/>
      <c r="EO53" s="658"/>
      <c r="EP53" s="658"/>
      <c r="EQ53" s="658"/>
      <c r="ER53" s="658"/>
      <c r="ES53" s="659"/>
    </row>
    <row r="54" spans="1:149" ht="33.75" customHeight="1">
      <c r="A54" s="329" t="s">
        <v>121</v>
      </c>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18" t="s">
        <v>122</v>
      </c>
      <c r="BY54" s="318"/>
      <c r="BZ54" s="318"/>
      <c r="CA54" s="318"/>
      <c r="CB54" s="318"/>
      <c r="CC54" s="318"/>
      <c r="CD54" s="318"/>
      <c r="CE54" s="318"/>
      <c r="CF54" s="318" t="s">
        <v>123</v>
      </c>
      <c r="CG54" s="318"/>
      <c r="CH54" s="318"/>
      <c r="CI54" s="318"/>
      <c r="CJ54" s="318"/>
      <c r="CK54" s="318"/>
      <c r="CL54" s="318"/>
      <c r="CM54" s="318"/>
      <c r="CN54" s="318"/>
      <c r="CO54" s="318"/>
      <c r="CP54" s="318"/>
      <c r="CQ54" s="318"/>
      <c r="CR54" s="318"/>
      <c r="CS54" s="21"/>
      <c r="CT54" s="326">
        <f t="shared" si="1"/>
        <v>0</v>
      </c>
      <c r="CU54" s="331"/>
      <c r="CV54" s="331"/>
      <c r="CW54" s="331"/>
      <c r="CX54" s="331"/>
      <c r="CY54" s="331"/>
      <c r="CZ54" s="331"/>
      <c r="DA54" s="331"/>
      <c r="DB54" s="331"/>
      <c r="DC54" s="331"/>
      <c r="DD54" s="331"/>
      <c r="DE54" s="331"/>
      <c r="DF54" s="331"/>
      <c r="DG54" s="326"/>
      <c r="DH54" s="327"/>
      <c r="DI54" s="327"/>
      <c r="DJ54" s="327"/>
      <c r="DK54" s="327"/>
      <c r="DL54" s="327"/>
      <c r="DM54" s="327"/>
      <c r="DN54" s="327"/>
      <c r="DO54" s="327"/>
      <c r="DP54" s="327"/>
      <c r="DQ54" s="327"/>
      <c r="DR54" s="327"/>
      <c r="DS54" s="327"/>
      <c r="DT54" s="326"/>
      <c r="DU54" s="327"/>
      <c r="DV54" s="327"/>
      <c r="DW54" s="327"/>
      <c r="DX54" s="327"/>
      <c r="DY54" s="327"/>
      <c r="DZ54" s="327"/>
      <c r="EA54" s="327"/>
      <c r="EB54" s="327"/>
      <c r="EC54" s="327"/>
      <c r="ED54" s="327"/>
      <c r="EE54" s="327"/>
      <c r="EF54" s="327"/>
      <c r="EG54" s="658"/>
      <c r="EH54" s="658"/>
      <c r="EI54" s="658"/>
      <c r="EJ54" s="658"/>
      <c r="EK54" s="658"/>
      <c r="EL54" s="658"/>
      <c r="EM54" s="658"/>
      <c r="EN54" s="658"/>
      <c r="EO54" s="658"/>
      <c r="EP54" s="658"/>
      <c r="EQ54" s="658"/>
      <c r="ER54" s="658"/>
      <c r="ES54" s="659"/>
    </row>
    <row r="55" spans="1:149" ht="12.75" customHeight="1">
      <c r="A55" s="316" t="s">
        <v>124</v>
      </c>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c r="BE55" s="317"/>
      <c r="BF55" s="317"/>
      <c r="BG55" s="317"/>
      <c r="BH55" s="317"/>
      <c r="BI55" s="317"/>
      <c r="BJ55" s="317"/>
      <c r="BK55" s="317"/>
      <c r="BL55" s="317"/>
      <c r="BM55" s="317"/>
      <c r="BN55" s="317"/>
      <c r="BO55" s="317"/>
      <c r="BP55" s="317"/>
      <c r="BQ55" s="317"/>
      <c r="BR55" s="317"/>
      <c r="BS55" s="317"/>
      <c r="BT55" s="317"/>
      <c r="BU55" s="317"/>
      <c r="BV55" s="317"/>
      <c r="BW55" s="317"/>
      <c r="BX55" s="318" t="s">
        <v>125</v>
      </c>
      <c r="BY55" s="318"/>
      <c r="BZ55" s="318"/>
      <c r="CA55" s="318"/>
      <c r="CB55" s="318"/>
      <c r="CC55" s="318"/>
      <c r="CD55" s="318"/>
      <c r="CE55" s="318"/>
      <c r="CF55" s="318" t="s">
        <v>38</v>
      </c>
      <c r="CG55" s="318"/>
      <c r="CH55" s="318"/>
      <c r="CI55" s="318"/>
      <c r="CJ55" s="318"/>
      <c r="CK55" s="318"/>
      <c r="CL55" s="318"/>
      <c r="CM55" s="318"/>
      <c r="CN55" s="318"/>
      <c r="CO55" s="318"/>
      <c r="CP55" s="318"/>
      <c r="CQ55" s="318"/>
      <c r="CR55" s="318"/>
      <c r="CS55" s="21"/>
      <c r="CT55" s="326">
        <f t="shared" si="1"/>
        <v>3478501.62</v>
      </c>
      <c r="CU55" s="331"/>
      <c r="CV55" s="331"/>
      <c r="CW55" s="331"/>
      <c r="CX55" s="331"/>
      <c r="CY55" s="331"/>
      <c r="CZ55" s="331"/>
      <c r="DA55" s="331"/>
      <c r="DB55" s="331"/>
      <c r="DC55" s="331"/>
      <c r="DD55" s="331"/>
      <c r="DE55" s="331"/>
      <c r="DF55" s="331"/>
      <c r="DG55" s="326">
        <f>DG56+DG58+DG57</f>
        <v>2804729</v>
      </c>
      <c r="DH55" s="327"/>
      <c r="DI55" s="327"/>
      <c r="DJ55" s="327"/>
      <c r="DK55" s="327"/>
      <c r="DL55" s="327"/>
      <c r="DM55" s="327"/>
      <c r="DN55" s="327"/>
      <c r="DO55" s="327"/>
      <c r="DP55" s="327"/>
      <c r="DQ55" s="327"/>
      <c r="DR55" s="327"/>
      <c r="DS55" s="327"/>
      <c r="DT55" s="326">
        <f>DT56+DT58+DT57</f>
        <v>0</v>
      </c>
      <c r="DU55" s="327"/>
      <c r="DV55" s="327"/>
      <c r="DW55" s="327"/>
      <c r="DX55" s="327"/>
      <c r="DY55" s="327"/>
      <c r="DZ55" s="327"/>
      <c r="EA55" s="327"/>
      <c r="EB55" s="327"/>
      <c r="EC55" s="327"/>
      <c r="ED55" s="327"/>
      <c r="EE55" s="327"/>
      <c r="EF55" s="327"/>
      <c r="EG55" s="326">
        <f>EG56+EG58+EG57</f>
        <v>673772.62</v>
      </c>
      <c r="EH55" s="327"/>
      <c r="EI55" s="327"/>
      <c r="EJ55" s="327"/>
      <c r="EK55" s="327"/>
      <c r="EL55" s="327"/>
      <c r="EM55" s="327"/>
      <c r="EN55" s="327"/>
      <c r="EO55" s="327"/>
      <c r="EP55" s="327"/>
      <c r="EQ55" s="327"/>
      <c r="ER55" s="327"/>
      <c r="ES55" s="327"/>
    </row>
    <row r="56" spans="1:149" ht="21.75" customHeight="1">
      <c r="A56" s="329" t="s">
        <v>536</v>
      </c>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18" t="s">
        <v>126</v>
      </c>
      <c r="BY56" s="318"/>
      <c r="BZ56" s="318"/>
      <c r="CA56" s="318"/>
      <c r="CB56" s="318"/>
      <c r="CC56" s="318"/>
      <c r="CD56" s="318"/>
      <c r="CE56" s="318"/>
      <c r="CF56" s="318" t="s">
        <v>127</v>
      </c>
      <c r="CG56" s="318"/>
      <c r="CH56" s="318"/>
      <c r="CI56" s="318"/>
      <c r="CJ56" s="318"/>
      <c r="CK56" s="318"/>
      <c r="CL56" s="318"/>
      <c r="CM56" s="318"/>
      <c r="CN56" s="318"/>
      <c r="CO56" s="318"/>
      <c r="CP56" s="318"/>
      <c r="CQ56" s="318"/>
      <c r="CR56" s="318"/>
      <c r="CS56" s="21"/>
      <c r="CT56" s="326">
        <f t="shared" si="1"/>
        <v>0</v>
      </c>
      <c r="CU56" s="331"/>
      <c r="CV56" s="331"/>
      <c r="CW56" s="331"/>
      <c r="CX56" s="331"/>
      <c r="CY56" s="331"/>
      <c r="CZ56" s="331"/>
      <c r="DA56" s="331"/>
      <c r="DB56" s="331"/>
      <c r="DC56" s="331"/>
      <c r="DD56" s="331"/>
      <c r="DE56" s="331"/>
      <c r="DF56" s="331"/>
      <c r="DG56" s="326"/>
      <c r="DH56" s="327"/>
      <c r="DI56" s="327"/>
      <c r="DJ56" s="327"/>
      <c r="DK56" s="327"/>
      <c r="DL56" s="327"/>
      <c r="DM56" s="327"/>
      <c r="DN56" s="327"/>
      <c r="DO56" s="327"/>
      <c r="DP56" s="327"/>
      <c r="DQ56" s="327"/>
      <c r="DR56" s="327"/>
      <c r="DS56" s="327"/>
      <c r="DT56" s="326"/>
      <c r="DU56" s="327"/>
      <c r="DV56" s="327"/>
      <c r="DW56" s="327"/>
      <c r="DX56" s="327"/>
      <c r="DY56" s="327"/>
      <c r="DZ56" s="327"/>
      <c r="EA56" s="327"/>
      <c r="EB56" s="327"/>
      <c r="EC56" s="327"/>
      <c r="ED56" s="327"/>
      <c r="EE56" s="327"/>
      <c r="EF56" s="327"/>
      <c r="EG56" s="326"/>
      <c r="EH56" s="327"/>
      <c r="EI56" s="327"/>
      <c r="EJ56" s="327"/>
      <c r="EK56" s="327"/>
      <c r="EL56" s="327"/>
      <c r="EM56" s="327"/>
      <c r="EN56" s="327"/>
      <c r="EO56" s="327"/>
      <c r="EP56" s="327"/>
      <c r="EQ56" s="327"/>
      <c r="ER56" s="327"/>
      <c r="ES56" s="328"/>
    </row>
    <row r="57" spans="1:149" ht="11.25" customHeight="1">
      <c r="A57" s="329" t="s">
        <v>128</v>
      </c>
      <c r="B57" s="330"/>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0"/>
      <c r="BR57" s="330"/>
      <c r="BS57" s="330"/>
      <c r="BT57" s="330"/>
      <c r="BU57" s="330"/>
      <c r="BV57" s="330"/>
      <c r="BW57" s="330"/>
      <c r="BX57" s="318" t="s">
        <v>129</v>
      </c>
      <c r="BY57" s="318"/>
      <c r="BZ57" s="318"/>
      <c r="CA57" s="318"/>
      <c r="CB57" s="318"/>
      <c r="CC57" s="318"/>
      <c r="CD57" s="318"/>
      <c r="CE57" s="318"/>
      <c r="CF57" s="318" t="s">
        <v>130</v>
      </c>
      <c r="CG57" s="318"/>
      <c r="CH57" s="318"/>
      <c r="CI57" s="318"/>
      <c r="CJ57" s="318"/>
      <c r="CK57" s="318"/>
      <c r="CL57" s="318"/>
      <c r="CM57" s="318"/>
      <c r="CN57" s="318"/>
      <c r="CO57" s="318"/>
      <c r="CP57" s="318"/>
      <c r="CQ57" s="318"/>
      <c r="CR57" s="318"/>
      <c r="CS57" s="21"/>
      <c r="CT57" s="326">
        <f t="shared" si="1"/>
        <v>1274196.71</v>
      </c>
      <c r="CU57" s="331"/>
      <c r="CV57" s="331"/>
      <c r="CW57" s="331"/>
      <c r="CX57" s="331"/>
      <c r="CY57" s="331"/>
      <c r="CZ57" s="331"/>
      <c r="DA57" s="331"/>
      <c r="DB57" s="331"/>
      <c r="DC57" s="331"/>
      <c r="DD57" s="331"/>
      <c r="DE57" s="331"/>
      <c r="DF57" s="331"/>
      <c r="DG57" s="326">
        <v>791315.04</v>
      </c>
      <c r="DH57" s="327"/>
      <c r="DI57" s="327"/>
      <c r="DJ57" s="327"/>
      <c r="DK57" s="327"/>
      <c r="DL57" s="327"/>
      <c r="DM57" s="327"/>
      <c r="DN57" s="327"/>
      <c r="DO57" s="327"/>
      <c r="DP57" s="327"/>
      <c r="DQ57" s="327"/>
      <c r="DR57" s="327"/>
      <c r="DS57" s="327"/>
      <c r="DT57" s="326"/>
      <c r="DU57" s="327"/>
      <c r="DV57" s="327"/>
      <c r="DW57" s="327"/>
      <c r="DX57" s="327"/>
      <c r="DY57" s="327"/>
      <c r="DZ57" s="327"/>
      <c r="EA57" s="327"/>
      <c r="EB57" s="327"/>
      <c r="EC57" s="327"/>
      <c r="ED57" s="327"/>
      <c r="EE57" s="327"/>
      <c r="EF57" s="327"/>
      <c r="EG57" s="326">
        <v>482881.67</v>
      </c>
      <c r="EH57" s="327"/>
      <c r="EI57" s="327"/>
      <c r="EJ57" s="327"/>
      <c r="EK57" s="327"/>
      <c r="EL57" s="327"/>
      <c r="EM57" s="327"/>
      <c r="EN57" s="327"/>
      <c r="EO57" s="327"/>
      <c r="EP57" s="327"/>
      <c r="EQ57" s="327"/>
      <c r="ER57" s="327"/>
      <c r="ES57" s="328"/>
    </row>
    <row r="58" spans="1:149" ht="11.25" customHeight="1">
      <c r="A58" s="329" t="s">
        <v>379</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18" t="s">
        <v>445</v>
      </c>
      <c r="BY58" s="318"/>
      <c r="BZ58" s="318"/>
      <c r="CA58" s="318"/>
      <c r="CB58" s="318"/>
      <c r="CC58" s="318"/>
      <c r="CD58" s="318"/>
      <c r="CE58" s="318"/>
      <c r="CF58" s="318" t="s">
        <v>378</v>
      </c>
      <c r="CG58" s="318"/>
      <c r="CH58" s="318"/>
      <c r="CI58" s="318"/>
      <c r="CJ58" s="318"/>
      <c r="CK58" s="318"/>
      <c r="CL58" s="318"/>
      <c r="CM58" s="318"/>
      <c r="CN58" s="318"/>
      <c r="CO58" s="318"/>
      <c r="CP58" s="318"/>
      <c r="CQ58" s="318"/>
      <c r="CR58" s="318"/>
      <c r="CS58" s="21"/>
      <c r="CT58" s="326">
        <f t="shared" si="1"/>
        <v>2204304.91</v>
      </c>
      <c r="CU58" s="331"/>
      <c r="CV58" s="331"/>
      <c r="CW58" s="331"/>
      <c r="CX58" s="331"/>
      <c r="CY58" s="331"/>
      <c r="CZ58" s="331"/>
      <c r="DA58" s="331"/>
      <c r="DB58" s="331"/>
      <c r="DC58" s="331"/>
      <c r="DD58" s="331"/>
      <c r="DE58" s="331"/>
      <c r="DF58" s="331"/>
      <c r="DG58" s="326">
        <v>2013413.96</v>
      </c>
      <c r="DH58" s="327"/>
      <c r="DI58" s="327"/>
      <c r="DJ58" s="327"/>
      <c r="DK58" s="327"/>
      <c r="DL58" s="327"/>
      <c r="DM58" s="327"/>
      <c r="DN58" s="327"/>
      <c r="DO58" s="327"/>
      <c r="DP58" s="327"/>
      <c r="DQ58" s="327"/>
      <c r="DR58" s="327"/>
      <c r="DS58" s="327"/>
      <c r="DT58" s="326"/>
      <c r="DU58" s="327"/>
      <c r="DV58" s="327"/>
      <c r="DW58" s="327"/>
      <c r="DX58" s="327"/>
      <c r="DY58" s="327"/>
      <c r="DZ58" s="327"/>
      <c r="EA58" s="327"/>
      <c r="EB58" s="327"/>
      <c r="EC58" s="327"/>
      <c r="ED58" s="327"/>
      <c r="EE58" s="327"/>
      <c r="EF58" s="327"/>
      <c r="EG58" s="326">
        <v>190890.95</v>
      </c>
      <c r="EH58" s="327"/>
      <c r="EI58" s="327"/>
      <c r="EJ58" s="327"/>
      <c r="EK58" s="327"/>
      <c r="EL58" s="327"/>
      <c r="EM58" s="327"/>
      <c r="EN58" s="327"/>
      <c r="EO58" s="327"/>
      <c r="EP58" s="327"/>
      <c r="EQ58" s="327"/>
      <c r="ER58" s="327"/>
      <c r="ES58" s="328"/>
    </row>
    <row r="59" spans="1:149" s="3" customFormat="1" ht="14.25" customHeight="1">
      <c r="A59" s="450" t="s">
        <v>526</v>
      </c>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6"/>
      <c r="AY59" s="446"/>
      <c r="AZ59" s="446"/>
      <c r="BA59" s="446"/>
      <c r="BB59" s="446"/>
      <c r="BC59" s="446"/>
      <c r="BD59" s="446"/>
      <c r="BE59" s="446"/>
      <c r="BF59" s="446"/>
      <c r="BG59" s="446"/>
      <c r="BH59" s="446"/>
      <c r="BI59" s="446"/>
      <c r="BJ59" s="446"/>
      <c r="BK59" s="446"/>
      <c r="BL59" s="446"/>
      <c r="BM59" s="446"/>
      <c r="BN59" s="446"/>
      <c r="BO59" s="446"/>
      <c r="BP59" s="446"/>
      <c r="BQ59" s="446"/>
      <c r="BR59" s="446"/>
      <c r="BS59" s="446"/>
      <c r="BT59" s="446"/>
      <c r="BU59" s="446"/>
      <c r="BV59" s="446"/>
      <c r="BW59" s="446"/>
      <c r="BX59" s="318" t="s">
        <v>505</v>
      </c>
      <c r="BY59" s="318"/>
      <c r="BZ59" s="318"/>
      <c r="CA59" s="318"/>
      <c r="CB59" s="318"/>
      <c r="CC59" s="318"/>
      <c r="CD59" s="318"/>
      <c r="CE59" s="318"/>
      <c r="CF59" s="318" t="s">
        <v>131</v>
      </c>
      <c r="CG59" s="318"/>
      <c r="CH59" s="318"/>
      <c r="CI59" s="318"/>
      <c r="CJ59" s="318"/>
      <c r="CK59" s="318"/>
      <c r="CL59" s="318"/>
      <c r="CM59" s="318"/>
      <c r="CN59" s="318"/>
      <c r="CO59" s="318"/>
      <c r="CP59" s="318"/>
      <c r="CQ59" s="318"/>
      <c r="CR59" s="318"/>
      <c r="CS59" s="21"/>
      <c r="CT59" s="326"/>
      <c r="CU59" s="327"/>
      <c r="CV59" s="327"/>
      <c r="CW59" s="327"/>
      <c r="CX59" s="327"/>
      <c r="CY59" s="327"/>
      <c r="CZ59" s="327"/>
      <c r="DA59" s="327"/>
      <c r="DB59" s="327"/>
      <c r="DC59" s="327"/>
      <c r="DD59" s="327"/>
      <c r="DE59" s="327"/>
      <c r="DF59" s="327"/>
      <c r="DG59" s="326"/>
      <c r="DH59" s="327"/>
      <c r="DI59" s="327"/>
      <c r="DJ59" s="327"/>
      <c r="DK59" s="327"/>
      <c r="DL59" s="327"/>
      <c r="DM59" s="327"/>
      <c r="DN59" s="327"/>
      <c r="DO59" s="327"/>
      <c r="DP59" s="327"/>
      <c r="DQ59" s="327"/>
      <c r="DR59" s="327"/>
      <c r="DS59" s="327"/>
      <c r="DT59" s="326"/>
      <c r="DU59" s="327"/>
      <c r="DV59" s="327"/>
      <c r="DW59" s="327"/>
      <c r="DX59" s="327"/>
      <c r="DY59" s="327"/>
      <c r="DZ59" s="327"/>
      <c r="EA59" s="327"/>
      <c r="EB59" s="327"/>
      <c r="EC59" s="327"/>
      <c r="ED59" s="327"/>
      <c r="EE59" s="327"/>
      <c r="EF59" s="327"/>
      <c r="EG59" s="447"/>
      <c r="EH59" s="448"/>
      <c r="EI59" s="448"/>
      <c r="EJ59" s="448"/>
      <c r="EK59" s="448"/>
      <c r="EL59" s="448"/>
      <c r="EM59" s="448"/>
      <c r="EN59" s="448"/>
      <c r="EO59" s="448"/>
      <c r="EP59" s="448"/>
      <c r="EQ59" s="448"/>
      <c r="ER59" s="448"/>
      <c r="ES59" s="448"/>
    </row>
    <row r="60" spans="1:149" s="3" customFormat="1" ht="23.25" customHeight="1">
      <c r="A60" s="319" t="s">
        <v>527</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0"/>
      <c r="AY60" s="320"/>
      <c r="AZ60" s="320"/>
      <c r="BA60" s="320"/>
      <c r="BB60" s="320"/>
      <c r="BC60" s="320"/>
      <c r="BD60" s="320"/>
      <c r="BE60" s="320"/>
      <c r="BF60" s="320"/>
      <c r="BG60" s="320"/>
      <c r="BH60" s="320"/>
      <c r="BI60" s="320"/>
      <c r="BJ60" s="320"/>
      <c r="BK60" s="320"/>
      <c r="BL60" s="320"/>
      <c r="BM60" s="320"/>
      <c r="BN60" s="320"/>
      <c r="BO60" s="320"/>
      <c r="BP60" s="320"/>
      <c r="BQ60" s="320"/>
      <c r="BR60" s="320"/>
      <c r="BS60" s="320"/>
      <c r="BT60" s="320"/>
      <c r="BU60" s="320"/>
      <c r="BV60" s="320"/>
      <c r="BW60" s="320"/>
      <c r="BX60" s="321" t="s">
        <v>506</v>
      </c>
      <c r="BY60" s="321"/>
      <c r="BZ60" s="321"/>
      <c r="CA60" s="321"/>
      <c r="CB60" s="321"/>
      <c r="CC60" s="321"/>
      <c r="CD60" s="321"/>
      <c r="CE60" s="321"/>
      <c r="CF60" s="321" t="s">
        <v>132</v>
      </c>
      <c r="CG60" s="321"/>
      <c r="CH60" s="321"/>
      <c r="CI60" s="321"/>
      <c r="CJ60" s="321"/>
      <c r="CK60" s="321"/>
      <c r="CL60" s="321"/>
      <c r="CM60" s="321"/>
      <c r="CN60" s="321"/>
      <c r="CO60" s="321"/>
      <c r="CP60" s="321"/>
      <c r="CQ60" s="321"/>
      <c r="CR60" s="321"/>
      <c r="CS60" s="33"/>
      <c r="CT60" s="322"/>
      <c r="CU60" s="323"/>
      <c r="CV60" s="323"/>
      <c r="CW60" s="323"/>
      <c r="CX60" s="323"/>
      <c r="CY60" s="323"/>
      <c r="CZ60" s="323"/>
      <c r="DA60" s="323"/>
      <c r="DB60" s="323"/>
      <c r="DC60" s="323"/>
      <c r="DD60" s="323"/>
      <c r="DE60" s="323"/>
      <c r="DF60" s="323"/>
      <c r="DG60" s="322"/>
      <c r="DH60" s="323"/>
      <c r="DI60" s="323"/>
      <c r="DJ60" s="323"/>
      <c r="DK60" s="323"/>
      <c r="DL60" s="323"/>
      <c r="DM60" s="323"/>
      <c r="DN60" s="323"/>
      <c r="DO60" s="323"/>
      <c r="DP60" s="323"/>
      <c r="DQ60" s="323"/>
      <c r="DR60" s="323"/>
      <c r="DS60" s="323"/>
      <c r="DT60" s="322"/>
      <c r="DU60" s="323"/>
      <c r="DV60" s="323"/>
      <c r="DW60" s="323"/>
      <c r="DX60" s="323"/>
      <c r="DY60" s="323"/>
      <c r="DZ60" s="323"/>
      <c r="EA60" s="323"/>
      <c r="EB60" s="323"/>
      <c r="EC60" s="323"/>
      <c r="ED60" s="323"/>
      <c r="EE60" s="323"/>
      <c r="EF60" s="323"/>
      <c r="EG60" s="324"/>
      <c r="EH60" s="325"/>
      <c r="EI60" s="325"/>
      <c r="EJ60" s="325"/>
      <c r="EK60" s="325"/>
      <c r="EL60" s="325"/>
      <c r="EM60" s="325"/>
      <c r="EN60" s="325"/>
      <c r="EO60" s="325"/>
      <c r="EP60" s="325"/>
      <c r="EQ60" s="325"/>
      <c r="ER60" s="325"/>
      <c r="ES60" s="325"/>
    </row>
    <row r="61" spans="1:149" s="3" customFormat="1" ht="23.25" customHeight="1" thickBot="1">
      <c r="A61" s="319" t="s">
        <v>528</v>
      </c>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c r="BI61" s="320"/>
      <c r="BJ61" s="320"/>
      <c r="BK61" s="320"/>
      <c r="BL61" s="320"/>
      <c r="BM61" s="320"/>
      <c r="BN61" s="320"/>
      <c r="BO61" s="320"/>
      <c r="BP61" s="320"/>
      <c r="BQ61" s="320"/>
      <c r="BR61" s="320"/>
      <c r="BS61" s="320"/>
      <c r="BT61" s="320"/>
      <c r="BU61" s="320"/>
      <c r="BV61" s="320"/>
      <c r="BW61" s="320"/>
      <c r="BX61" s="321" t="s">
        <v>507</v>
      </c>
      <c r="BY61" s="321"/>
      <c r="BZ61" s="321"/>
      <c r="CA61" s="321"/>
      <c r="CB61" s="321"/>
      <c r="CC61" s="321"/>
      <c r="CD61" s="321"/>
      <c r="CE61" s="321"/>
      <c r="CF61" s="321" t="s">
        <v>133</v>
      </c>
      <c r="CG61" s="321"/>
      <c r="CH61" s="321"/>
      <c r="CI61" s="321"/>
      <c r="CJ61" s="321"/>
      <c r="CK61" s="321"/>
      <c r="CL61" s="321"/>
      <c r="CM61" s="321"/>
      <c r="CN61" s="321"/>
      <c r="CO61" s="321"/>
      <c r="CP61" s="321"/>
      <c r="CQ61" s="321"/>
      <c r="CR61" s="321"/>
      <c r="CS61" s="33"/>
      <c r="CT61" s="322"/>
      <c r="CU61" s="323"/>
      <c r="CV61" s="323"/>
      <c r="CW61" s="323"/>
      <c r="CX61" s="323"/>
      <c r="CY61" s="323"/>
      <c r="CZ61" s="323"/>
      <c r="DA61" s="323"/>
      <c r="DB61" s="323"/>
      <c r="DC61" s="323"/>
      <c r="DD61" s="323"/>
      <c r="DE61" s="323"/>
      <c r="DF61" s="323"/>
      <c r="DG61" s="322"/>
      <c r="DH61" s="323"/>
      <c r="DI61" s="323"/>
      <c r="DJ61" s="323"/>
      <c r="DK61" s="323"/>
      <c r="DL61" s="323"/>
      <c r="DM61" s="323"/>
      <c r="DN61" s="323"/>
      <c r="DO61" s="323"/>
      <c r="DP61" s="323"/>
      <c r="DQ61" s="323"/>
      <c r="DR61" s="323"/>
      <c r="DS61" s="323"/>
      <c r="DT61" s="322"/>
      <c r="DU61" s="323"/>
      <c r="DV61" s="323"/>
      <c r="DW61" s="323"/>
      <c r="DX61" s="323"/>
      <c r="DY61" s="323"/>
      <c r="DZ61" s="323"/>
      <c r="EA61" s="323"/>
      <c r="EB61" s="323"/>
      <c r="EC61" s="323"/>
      <c r="ED61" s="323"/>
      <c r="EE61" s="323"/>
      <c r="EF61" s="323"/>
      <c r="EG61" s="324"/>
      <c r="EH61" s="325"/>
      <c r="EI61" s="325"/>
      <c r="EJ61" s="325"/>
      <c r="EK61" s="325"/>
      <c r="EL61" s="325"/>
      <c r="EM61" s="325"/>
      <c r="EN61" s="325"/>
      <c r="EO61" s="325"/>
      <c r="EP61" s="325"/>
      <c r="EQ61" s="325"/>
      <c r="ER61" s="325"/>
      <c r="ES61" s="325"/>
    </row>
    <row r="62" spans="1:149" ht="12.75" customHeight="1">
      <c r="A62" s="432" t="s">
        <v>134</v>
      </c>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c r="BF62" s="433"/>
      <c r="BG62" s="433"/>
      <c r="BH62" s="433"/>
      <c r="BI62" s="433"/>
      <c r="BJ62" s="433"/>
      <c r="BK62" s="433"/>
      <c r="BL62" s="433"/>
      <c r="BM62" s="433"/>
      <c r="BN62" s="433"/>
      <c r="BO62" s="433"/>
      <c r="BP62" s="433"/>
      <c r="BQ62" s="433"/>
      <c r="BR62" s="433"/>
      <c r="BS62" s="433"/>
      <c r="BT62" s="433"/>
      <c r="BU62" s="433"/>
      <c r="BV62" s="433"/>
      <c r="BW62" s="433"/>
      <c r="BX62" s="434" t="s">
        <v>135</v>
      </c>
      <c r="BY62" s="434"/>
      <c r="BZ62" s="434"/>
      <c r="CA62" s="434"/>
      <c r="CB62" s="434"/>
      <c r="CC62" s="434"/>
      <c r="CD62" s="434"/>
      <c r="CE62" s="434"/>
      <c r="CF62" s="434" t="s">
        <v>136</v>
      </c>
      <c r="CG62" s="434"/>
      <c r="CH62" s="434"/>
      <c r="CI62" s="434"/>
      <c r="CJ62" s="434"/>
      <c r="CK62" s="434"/>
      <c r="CL62" s="434"/>
      <c r="CM62" s="434"/>
      <c r="CN62" s="434"/>
      <c r="CO62" s="434"/>
      <c r="CP62" s="434"/>
      <c r="CQ62" s="434"/>
      <c r="CR62" s="434"/>
      <c r="CS62" s="30"/>
      <c r="CT62" s="451">
        <f t="shared" si="0"/>
        <v>-200000</v>
      </c>
      <c r="CU62" s="657"/>
      <c r="CV62" s="657"/>
      <c r="CW62" s="657"/>
      <c r="CX62" s="657"/>
      <c r="CY62" s="657"/>
      <c r="CZ62" s="657"/>
      <c r="DA62" s="657"/>
      <c r="DB62" s="657"/>
      <c r="DC62" s="657"/>
      <c r="DD62" s="657"/>
      <c r="DE62" s="657"/>
      <c r="DF62" s="657"/>
      <c r="DG62" s="451"/>
      <c r="DH62" s="413"/>
      <c r="DI62" s="413"/>
      <c r="DJ62" s="413"/>
      <c r="DK62" s="413"/>
      <c r="DL62" s="413"/>
      <c r="DM62" s="413"/>
      <c r="DN62" s="413"/>
      <c r="DO62" s="413"/>
      <c r="DP62" s="413"/>
      <c r="DQ62" s="413"/>
      <c r="DR62" s="413"/>
      <c r="DS62" s="413"/>
      <c r="DT62" s="451"/>
      <c r="DU62" s="413"/>
      <c r="DV62" s="413"/>
      <c r="DW62" s="413"/>
      <c r="DX62" s="413"/>
      <c r="DY62" s="413"/>
      <c r="DZ62" s="413"/>
      <c r="EA62" s="413"/>
      <c r="EB62" s="413"/>
      <c r="EC62" s="413"/>
      <c r="ED62" s="413"/>
      <c r="EE62" s="413"/>
      <c r="EF62" s="413"/>
      <c r="EG62" s="654">
        <f>EG63</f>
        <v>-200000</v>
      </c>
      <c r="EH62" s="655"/>
      <c r="EI62" s="655"/>
      <c r="EJ62" s="655"/>
      <c r="EK62" s="655"/>
      <c r="EL62" s="655"/>
      <c r="EM62" s="655"/>
      <c r="EN62" s="655"/>
      <c r="EO62" s="655"/>
      <c r="EP62" s="655"/>
      <c r="EQ62" s="655"/>
      <c r="ER62" s="655"/>
      <c r="ES62" s="656"/>
    </row>
    <row r="63" spans="1:149" ht="22.5" customHeight="1">
      <c r="A63" s="439" t="s">
        <v>137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0"/>
      <c r="AY63" s="420"/>
      <c r="AZ63" s="420"/>
      <c r="BA63" s="420"/>
      <c r="BB63" s="420"/>
      <c r="BC63" s="420"/>
      <c r="BD63" s="420"/>
      <c r="BE63" s="420"/>
      <c r="BF63" s="420"/>
      <c r="BG63" s="420"/>
      <c r="BH63" s="420"/>
      <c r="BI63" s="420"/>
      <c r="BJ63" s="420"/>
      <c r="BK63" s="420"/>
      <c r="BL63" s="420"/>
      <c r="BM63" s="420"/>
      <c r="BN63" s="420"/>
      <c r="BO63" s="420"/>
      <c r="BP63" s="420"/>
      <c r="BQ63" s="420"/>
      <c r="BR63" s="420"/>
      <c r="BS63" s="420"/>
      <c r="BT63" s="420"/>
      <c r="BU63" s="420"/>
      <c r="BV63" s="420"/>
      <c r="BW63" s="420"/>
      <c r="BX63" s="318" t="s">
        <v>138</v>
      </c>
      <c r="BY63" s="318"/>
      <c r="BZ63" s="318"/>
      <c r="CA63" s="318"/>
      <c r="CB63" s="318"/>
      <c r="CC63" s="318"/>
      <c r="CD63" s="318"/>
      <c r="CE63" s="318"/>
      <c r="CF63" s="318"/>
      <c r="CG63" s="318"/>
      <c r="CH63" s="318"/>
      <c r="CI63" s="318"/>
      <c r="CJ63" s="318"/>
      <c r="CK63" s="318"/>
      <c r="CL63" s="318"/>
      <c r="CM63" s="318"/>
      <c r="CN63" s="318"/>
      <c r="CO63" s="318"/>
      <c r="CP63" s="318"/>
      <c r="CQ63" s="318"/>
      <c r="CR63" s="318"/>
      <c r="CS63" s="21"/>
      <c r="CT63" s="326">
        <f t="shared" si="0"/>
        <v>-200000</v>
      </c>
      <c r="CU63" s="331"/>
      <c r="CV63" s="331"/>
      <c r="CW63" s="331"/>
      <c r="CX63" s="331"/>
      <c r="CY63" s="331"/>
      <c r="CZ63" s="331"/>
      <c r="DA63" s="331"/>
      <c r="DB63" s="331"/>
      <c r="DC63" s="331"/>
      <c r="DD63" s="331"/>
      <c r="DE63" s="331"/>
      <c r="DF63" s="331"/>
      <c r="DG63" s="326"/>
      <c r="DH63" s="327"/>
      <c r="DI63" s="327"/>
      <c r="DJ63" s="327"/>
      <c r="DK63" s="327"/>
      <c r="DL63" s="327"/>
      <c r="DM63" s="327"/>
      <c r="DN63" s="327"/>
      <c r="DO63" s="327"/>
      <c r="DP63" s="327"/>
      <c r="DQ63" s="327"/>
      <c r="DR63" s="327"/>
      <c r="DS63" s="327"/>
      <c r="DT63" s="326"/>
      <c r="DU63" s="327"/>
      <c r="DV63" s="327"/>
      <c r="DW63" s="327"/>
      <c r="DX63" s="327"/>
      <c r="DY63" s="327"/>
      <c r="DZ63" s="327"/>
      <c r="EA63" s="327"/>
      <c r="EB63" s="327"/>
      <c r="EC63" s="327"/>
      <c r="ED63" s="327"/>
      <c r="EE63" s="327"/>
      <c r="EF63" s="327"/>
      <c r="EG63" s="650">
        <v>-200000</v>
      </c>
      <c r="EH63" s="650"/>
      <c r="EI63" s="650"/>
      <c r="EJ63" s="650"/>
      <c r="EK63" s="650"/>
      <c r="EL63" s="650"/>
      <c r="EM63" s="650"/>
      <c r="EN63" s="650"/>
      <c r="EO63" s="650"/>
      <c r="EP63" s="650"/>
      <c r="EQ63" s="650"/>
      <c r="ER63" s="650"/>
      <c r="ES63" s="653"/>
    </row>
    <row r="64" spans="1:149" ht="12.75" customHeight="1">
      <c r="A64" s="439" t="s">
        <v>139</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20"/>
      <c r="BS64" s="420"/>
      <c r="BT64" s="420"/>
      <c r="BU64" s="420"/>
      <c r="BV64" s="420"/>
      <c r="BW64" s="420"/>
      <c r="BX64" s="318" t="s">
        <v>140</v>
      </c>
      <c r="BY64" s="318"/>
      <c r="BZ64" s="318"/>
      <c r="CA64" s="318"/>
      <c r="CB64" s="318"/>
      <c r="CC64" s="318"/>
      <c r="CD64" s="318"/>
      <c r="CE64" s="318"/>
      <c r="CF64" s="318"/>
      <c r="CG64" s="318"/>
      <c r="CH64" s="318"/>
      <c r="CI64" s="318"/>
      <c r="CJ64" s="318"/>
      <c r="CK64" s="318"/>
      <c r="CL64" s="318"/>
      <c r="CM64" s="318"/>
      <c r="CN64" s="318"/>
      <c r="CO64" s="318"/>
      <c r="CP64" s="318"/>
      <c r="CQ64" s="318"/>
      <c r="CR64" s="318"/>
      <c r="CS64" s="21"/>
      <c r="CT64" s="326">
        <f t="shared" si="0"/>
        <v>0</v>
      </c>
      <c r="CU64" s="331"/>
      <c r="CV64" s="331"/>
      <c r="CW64" s="331"/>
      <c r="CX64" s="331"/>
      <c r="CY64" s="331"/>
      <c r="CZ64" s="331"/>
      <c r="DA64" s="331"/>
      <c r="DB64" s="331"/>
      <c r="DC64" s="331"/>
      <c r="DD64" s="331"/>
      <c r="DE64" s="331"/>
      <c r="DF64" s="331"/>
      <c r="DG64" s="326"/>
      <c r="DH64" s="327"/>
      <c r="DI64" s="327"/>
      <c r="DJ64" s="327"/>
      <c r="DK64" s="327"/>
      <c r="DL64" s="327"/>
      <c r="DM64" s="327"/>
      <c r="DN64" s="327"/>
      <c r="DO64" s="327"/>
      <c r="DP64" s="327"/>
      <c r="DQ64" s="327"/>
      <c r="DR64" s="327"/>
      <c r="DS64" s="327"/>
      <c r="DT64" s="326"/>
      <c r="DU64" s="327"/>
      <c r="DV64" s="327"/>
      <c r="DW64" s="327"/>
      <c r="DX64" s="327"/>
      <c r="DY64" s="327"/>
      <c r="DZ64" s="327"/>
      <c r="EA64" s="327"/>
      <c r="EB64" s="327"/>
      <c r="EC64" s="327"/>
      <c r="ED64" s="327"/>
      <c r="EE64" s="327"/>
      <c r="EF64" s="327"/>
      <c r="EG64" s="443"/>
      <c r="EH64" s="443"/>
      <c r="EI64" s="443"/>
      <c r="EJ64" s="443"/>
      <c r="EK64" s="443"/>
      <c r="EL64" s="443"/>
      <c r="EM64" s="443"/>
      <c r="EN64" s="443"/>
      <c r="EO64" s="443"/>
      <c r="EP64" s="443"/>
      <c r="EQ64" s="443"/>
      <c r="ER64" s="443"/>
      <c r="ES64" s="444"/>
    </row>
    <row r="65" spans="1:149" ht="12.75" customHeight="1">
      <c r="A65" s="439" t="s">
        <v>142</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318" t="s">
        <v>141</v>
      </c>
      <c r="BY65" s="318"/>
      <c r="BZ65" s="318"/>
      <c r="CA65" s="318"/>
      <c r="CB65" s="318"/>
      <c r="CC65" s="318"/>
      <c r="CD65" s="318"/>
      <c r="CE65" s="318"/>
      <c r="CF65" s="318"/>
      <c r="CG65" s="318"/>
      <c r="CH65" s="318"/>
      <c r="CI65" s="318"/>
      <c r="CJ65" s="318"/>
      <c r="CK65" s="318"/>
      <c r="CL65" s="318"/>
      <c r="CM65" s="318"/>
      <c r="CN65" s="318"/>
      <c r="CO65" s="318"/>
      <c r="CP65" s="318"/>
      <c r="CQ65" s="318"/>
      <c r="CR65" s="318"/>
      <c r="CS65" s="21"/>
      <c r="CT65" s="326">
        <f t="shared" si="0"/>
        <v>0</v>
      </c>
      <c r="CU65" s="331"/>
      <c r="CV65" s="331"/>
      <c r="CW65" s="331"/>
      <c r="CX65" s="331"/>
      <c r="CY65" s="331"/>
      <c r="CZ65" s="331"/>
      <c r="DA65" s="331"/>
      <c r="DB65" s="331"/>
      <c r="DC65" s="331"/>
      <c r="DD65" s="331"/>
      <c r="DE65" s="331"/>
      <c r="DF65" s="331"/>
      <c r="DG65" s="326"/>
      <c r="DH65" s="327"/>
      <c r="DI65" s="327"/>
      <c r="DJ65" s="327"/>
      <c r="DK65" s="327"/>
      <c r="DL65" s="327"/>
      <c r="DM65" s="327"/>
      <c r="DN65" s="327"/>
      <c r="DO65" s="327"/>
      <c r="DP65" s="327"/>
      <c r="DQ65" s="327"/>
      <c r="DR65" s="327"/>
      <c r="DS65" s="327"/>
      <c r="DT65" s="326"/>
      <c r="DU65" s="327"/>
      <c r="DV65" s="327"/>
      <c r="DW65" s="327"/>
      <c r="DX65" s="327"/>
      <c r="DY65" s="327"/>
      <c r="DZ65" s="327"/>
      <c r="EA65" s="327"/>
      <c r="EB65" s="327"/>
      <c r="EC65" s="327"/>
      <c r="ED65" s="327"/>
      <c r="EE65" s="327"/>
      <c r="EF65" s="327"/>
      <c r="EG65" s="443"/>
      <c r="EH65" s="443"/>
      <c r="EI65" s="443"/>
      <c r="EJ65" s="443"/>
      <c r="EK65" s="443"/>
      <c r="EL65" s="443"/>
      <c r="EM65" s="443"/>
      <c r="EN65" s="443"/>
      <c r="EO65" s="443"/>
      <c r="EP65" s="443"/>
      <c r="EQ65" s="443"/>
      <c r="ER65" s="443"/>
      <c r="ES65" s="444"/>
    </row>
    <row r="66" spans="1:149" ht="12.75" customHeight="1">
      <c r="A66" s="456" t="s">
        <v>143</v>
      </c>
      <c r="B66" s="457"/>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7"/>
      <c r="AY66" s="457"/>
      <c r="AZ66" s="457"/>
      <c r="BA66" s="457"/>
      <c r="BB66" s="457"/>
      <c r="BC66" s="457"/>
      <c r="BD66" s="457"/>
      <c r="BE66" s="457"/>
      <c r="BF66" s="457"/>
      <c r="BG66" s="457"/>
      <c r="BH66" s="457"/>
      <c r="BI66" s="457"/>
      <c r="BJ66" s="457"/>
      <c r="BK66" s="457"/>
      <c r="BL66" s="457"/>
      <c r="BM66" s="457"/>
      <c r="BN66" s="457"/>
      <c r="BO66" s="457"/>
      <c r="BP66" s="457"/>
      <c r="BQ66" s="457"/>
      <c r="BR66" s="457"/>
      <c r="BS66" s="457"/>
      <c r="BT66" s="457"/>
      <c r="BU66" s="457"/>
      <c r="BV66" s="457"/>
      <c r="BW66" s="457"/>
      <c r="BX66" s="458" t="s">
        <v>144</v>
      </c>
      <c r="BY66" s="458"/>
      <c r="BZ66" s="458"/>
      <c r="CA66" s="458"/>
      <c r="CB66" s="458"/>
      <c r="CC66" s="458"/>
      <c r="CD66" s="458"/>
      <c r="CE66" s="458"/>
      <c r="CF66" s="458" t="s">
        <v>38</v>
      </c>
      <c r="CG66" s="458"/>
      <c r="CH66" s="458"/>
      <c r="CI66" s="458"/>
      <c r="CJ66" s="458"/>
      <c r="CK66" s="458"/>
      <c r="CL66" s="458"/>
      <c r="CM66" s="458"/>
      <c r="CN66" s="458"/>
      <c r="CO66" s="458"/>
      <c r="CP66" s="458"/>
      <c r="CQ66" s="458"/>
      <c r="CR66" s="458"/>
      <c r="CS66" s="21"/>
      <c r="CT66" s="326">
        <f>EG66+DT66+DG66</f>
        <v>0</v>
      </c>
      <c r="CU66" s="331"/>
      <c r="CV66" s="331"/>
      <c r="CW66" s="331"/>
      <c r="CX66" s="331"/>
      <c r="CY66" s="331"/>
      <c r="CZ66" s="331"/>
      <c r="DA66" s="331"/>
      <c r="DB66" s="331"/>
      <c r="DC66" s="331"/>
      <c r="DD66" s="331"/>
      <c r="DE66" s="331"/>
      <c r="DF66" s="331"/>
      <c r="DG66" s="326">
        <f>DG67+DG68</f>
        <v>0</v>
      </c>
      <c r="DH66" s="327"/>
      <c r="DI66" s="327"/>
      <c r="DJ66" s="327"/>
      <c r="DK66" s="327"/>
      <c r="DL66" s="327"/>
      <c r="DM66" s="327"/>
      <c r="DN66" s="327"/>
      <c r="DO66" s="327"/>
      <c r="DP66" s="327"/>
      <c r="DQ66" s="327"/>
      <c r="DR66" s="327"/>
      <c r="DS66" s="327"/>
      <c r="DT66" s="326">
        <f>DT67</f>
        <v>0</v>
      </c>
      <c r="DU66" s="327"/>
      <c r="DV66" s="327"/>
      <c r="DW66" s="327"/>
      <c r="DX66" s="327"/>
      <c r="DY66" s="327"/>
      <c r="DZ66" s="327"/>
      <c r="EA66" s="327"/>
      <c r="EB66" s="327"/>
      <c r="EC66" s="327"/>
      <c r="ED66" s="327"/>
      <c r="EE66" s="327"/>
      <c r="EF66" s="327"/>
      <c r="EG66" s="650">
        <f>EG67+EG68</f>
        <v>0</v>
      </c>
      <c r="EH66" s="651"/>
      <c r="EI66" s="651"/>
      <c r="EJ66" s="651"/>
      <c r="EK66" s="651"/>
      <c r="EL66" s="651"/>
      <c r="EM66" s="651"/>
      <c r="EN66" s="651"/>
      <c r="EO66" s="651"/>
      <c r="EP66" s="651"/>
      <c r="EQ66" s="651"/>
      <c r="ER66" s="651"/>
      <c r="ES66" s="652"/>
    </row>
    <row r="67" spans="1:149" ht="22.5" customHeight="1">
      <c r="A67" s="624" t="s">
        <v>145</v>
      </c>
      <c r="B67" s="625"/>
      <c r="C67" s="625"/>
      <c r="D67" s="625"/>
      <c r="E67" s="625"/>
      <c r="F67" s="625"/>
      <c r="G67" s="625"/>
      <c r="H67" s="625"/>
      <c r="I67" s="625"/>
      <c r="J67" s="625"/>
      <c r="K67" s="625"/>
      <c r="L67" s="625"/>
      <c r="M67" s="625"/>
      <c r="N67" s="625"/>
      <c r="O67" s="625"/>
      <c r="P67" s="625"/>
      <c r="Q67" s="625"/>
      <c r="R67" s="625"/>
      <c r="S67" s="625"/>
      <c r="T67" s="625"/>
      <c r="U67" s="625"/>
      <c r="V67" s="625"/>
      <c r="W67" s="625"/>
      <c r="X67" s="625"/>
      <c r="Y67" s="625"/>
      <c r="Z67" s="625"/>
      <c r="AA67" s="625"/>
      <c r="AB67" s="625"/>
      <c r="AC67" s="625"/>
      <c r="AD67" s="625"/>
      <c r="AE67" s="625"/>
      <c r="AF67" s="625"/>
      <c r="AG67" s="625"/>
      <c r="AH67" s="625"/>
      <c r="AI67" s="625"/>
      <c r="AJ67" s="625"/>
      <c r="AK67" s="625"/>
      <c r="AL67" s="625"/>
      <c r="AM67" s="625"/>
      <c r="AN67" s="625"/>
      <c r="AO67" s="625"/>
      <c r="AP67" s="625"/>
      <c r="AQ67" s="625"/>
      <c r="AR67" s="625"/>
      <c r="AS67" s="625"/>
      <c r="AT67" s="625"/>
      <c r="AU67" s="625"/>
      <c r="AV67" s="625"/>
      <c r="AW67" s="625"/>
      <c r="AX67" s="625"/>
      <c r="AY67" s="625"/>
      <c r="AZ67" s="625"/>
      <c r="BA67" s="625"/>
      <c r="BB67" s="625"/>
      <c r="BC67" s="625"/>
      <c r="BD67" s="625"/>
      <c r="BE67" s="625"/>
      <c r="BF67" s="625"/>
      <c r="BG67" s="625"/>
      <c r="BH67" s="625"/>
      <c r="BI67" s="625"/>
      <c r="BJ67" s="625"/>
      <c r="BK67" s="625"/>
      <c r="BL67" s="625"/>
      <c r="BM67" s="625"/>
      <c r="BN67" s="625"/>
      <c r="BO67" s="625"/>
      <c r="BP67" s="625"/>
      <c r="BQ67" s="625"/>
      <c r="BR67" s="625"/>
      <c r="BS67" s="625"/>
      <c r="BT67" s="625"/>
      <c r="BU67" s="625"/>
      <c r="BV67" s="625"/>
      <c r="BW67" s="625"/>
      <c r="BX67" s="321" t="s">
        <v>146</v>
      </c>
      <c r="BY67" s="321"/>
      <c r="BZ67" s="321"/>
      <c r="CA67" s="321"/>
      <c r="CB67" s="321"/>
      <c r="CC67" s="321"/>
      <c r="CD67" s="321"/>
      <c r="CE67" s="321"/>
      <c r="CF67" s="321" t="s">
        <v>147</v>
      </c>
      <c r="CG67" s="321"/>
      <c r="CH67" s="321"/>
      <c r="CI67" s="321"/>
      <c r="CJ67" s="321"/>
      <c r="CK67" s="321"/>
      <c r="CL67" s="321"/>
      <c r="CM67" s="321"/>
      <c r="CN67" s="321"/>
      <c r="CO67" s="321"/>
      <c r="CP67" s="321"/>
      <c r="CQ67" s="321"/>
      <c r="CR67" s="321"/>
      <c r="CS67" s="33"/>
      <c r="CT67" s="322">
        <f>EG67+DT67</f>
        <v>0</v>
      </c>
      <c r="CU67" s="626"/>
      <c r="CV67" s="626"/>
      <c r="CW67" s="626"/>
      <c r="CX67" s="626"/>
      <c r="CY67" s="626"/>
      <c r="CZ67" s="626"/>
      <c r="DA67" s="626"/>
      <c r="DB67" s="626"/>
      <c r="DC67" s="626"/>
      <c r="DD67" s="626"/>
      <c r="DE67" s="626"/>
      <c r="DF67" s="626"/>
      <c r="DG67" s="322"/>
      <c r="DH67" s="323"/>
      <c r="DI67" s="323"/>
      <c r="DJ67" s="323"/>
      <c r="DK67" s="323"/>
      <c r="DL67" s="323"/>
      <c r="DM67" s="323"/>
      <c r="DN67" s="323"/>
      <c r="DO67" s="323"/>
      <c r="DP67" s="323"/>
      <c r="DQ67" s="323"/>
      <c r="DR67" s="323"/>
      <c r="DS67" s="323"/>
      <c r="DT67" s="322"/>
      <c r="DU67" s="323"/>
      <c r="DV67" s="323"/>
      <c r="DW67" s="323"/>
      <c r="DX67" s="323"/>
      <c r="DY67" s="323"/>
      <c r="DZ67" s="323"/>
      <c r="EA67" s="323"/>
      <c r="EB67" s="323"/>
      <c r="EC67" s="323"/>
      <c r="ED67" s="323"/>
      <c r="EE67" s="323"/>
      <c r="EF67" s="323"/>
      <c r="EG67" s="633"/>
      <c r="EH67" s="634"/>
      <c r="EI67" s="634"/>
      <c r="EJ67" s="634"/>
      <c r="EK67" s="634"/>
      <c r="EL67" s="634"/>
      <c r="EM67" s="634"/>
      <c r="EN67" s="634"/>
      <c r="EO67" s="634"/>
      <c r="EP67" s="634"/>
      <c r="EQ67" s="634"/>
      <c r="ER67" s="634"/>
      <c r="ES67" s="635"/>
    </row>
    <row r="68" spans="1:149" ht="14.25" customHeight="1" thickBot="1">
      <c r="A68" s="636" t="s">
        <v>496</v>
      </c>
      <c r="B68" s="637"/>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c r="AF68" s="637"/>
      <c r="AG68" s="637"/>
      <c r="AH68" s="637"/>
      <c r="AI68" s="637"/>
      <c r="AJ68" s="637"/>
      <c r="AK68" s="637"/>
      <c r="AL68" s="637"/>
      <c r="AM68" s="637"/>
      <c r="AN68" s="637"/>
      <c r="AO68" s="637"/>
      <c r="AP68" s="637"/>
      <c r="AQ68" s="637"/>
      <c r="AR68" s="637"/>
      <c r="AS68" s="637"/>
      <c r="AT68" s="637"/>
      <c r="AU68" s="637"/>
      <c r="AV68" s="637"/>
      <c r="AW68" s="637"/>
      <c r="AX68" s="637"/>
      <c r="AY68" s="637"/>
      <c r="AZ68" s="637"/>
      <c r="BA68" s="637"/>
      <c r="BB68" s="637"/>
      <c r="BC68" s="637"/>
      <c r="BD68" s="637"/>
      <c r="BE68" s="637"/>
      <c r="BF68" s="637"/>
      <c r="BG68" s="637"/>
      <c r="BH68" s="637"/>
      <c r="BI68" s="637"/>
      <c r="BJ68" s="637"/>
      <c r="BK68" s="637"/>
      <c r="BL68" s="637"/>
      <c r="BM68" s="637"/>
      <c r="BN68" s="637"/>
      <c r="BO68" s="637"/>
      <c r="BP68" s="637"/>
      <c r="BQ68" s="637"/>
      <c r="BR68" s="637"/>
      <c r="BS68" s="637"/>
      <c r="BT68" s="637"/>
      <c r="BU68" s="637"/>
      <c r="BV68" s="637"/>
      <c r="BW68" s="638"/>
      <c r="BX68" s="406" t="s">
        <v>498</v>
      </c>
      <c r="BY68" s="407"/>
      <c r="BZ68" s="407"/>
      <c r="CA68" s="407"/>
      <c r="CB68" s="407"/>
      <c r="CC68" s="407"/>
      <c r="CD68" s="407"/>
      <c r="CE68" s="639"/>
      <c r="CF68" s="640" t="s">
        <v>147</v>
      </c>
      <c r="CG68" s="407"/>
      <c r="CH68" s="407"/>
      <c r="CI68" s="407"/>
      <c r="CJ68" s="407"/>
      <c r="CK68" s="407"/>
      <c r="CL68" s="407"/>
      <c r="CM68" s="407"/>
      <c r="CN68" s="407"/>
      <c r="CO68" s="407"/>
      <c r="CP68" s="407"/>
      <c r="CQ68" s="407"/>
      <c r="CR68" s="639"/>
      <c r="CS68" s="306"/>
      <c r="CT68" s="641"/>
      <c r="CU68" s="642"/>
      <c r="CV68" s="642"/>
      <c r="CW68" s="642"/>
      <c r="CX68" s="642"/>
      <c r="CY68" s="642"/>
      <c r="CZ68" s="642"/>
      <c r="DA68" s="642"/>
      <c r="DB68" s="642"/>
      <c r="DC68" s="642"/>
      <c r="DD68" s="642"/>
      <c r="DE68" s="642"/>
      <c r="DF68" s="643"/>
      <c r="DG68" s="644"/>
      <c r="DH68" s="645"/>
      <c r="DI68" s="645"/>
      <c r="DJ68" s="645"/>
      <c r="DK68" s="645"/>
      <c r="DL68" s="645"/>
      <c r="DM68" s="645"/>
      <c r="DN68" s="645"/>
      <c r="DO68" s="645"/>
      <c r="DP68" s="645"/>
      <c r="DQ68" s="645"/>
      <c r="DR68" s="645"/>
      <c r="DS68" s="646"/>
      <c r="DT68" s="641"/>
      <c r="DU68" s="642"/>
      <c r="DV68" s="642"/>
      <c r="DW68" s="642"/>
      <c r="DX68" s="642"/>
      <c r="DY68" s="642"/>
      <c r="DZ68" s="642"/>
      <c r="EA68" s="642"/>
      <c r="EB68" s="642"/>
      <c r="EC68" s="642"/>
      <c r="ED68" s="642"/>
      <c r="EE68" s="642"/>
      <c r="EF68" s="643"/>
      <c r="EG68" s="647"/>
      <c r="EH68" s="648"/>
      <c r="EI68" s="648"/>
      <c r="EJ68" s="648"/>
      <c r="EK68" s="648"/>
      <c r="EL68" s="648"/>
      <c r="EM68" s="648"/>
      <c r="EN68" s="648"/>
      <c r="EO68" s="648"/>
      <c r="EP68" s="648"/>
      <c r="EQ68" s="648"/>
      <c r="ER68" s="648"/>
      <c r="ES68" s="649"/>
    </row>
    <row r="69" ht="3" customHeight="1"/>
    <row r="70" s="3" customFormat="1" ht="11.25" customHeight="1" hidden="1">
      <c r="A70" s="17" t="s">
        <v>203</v>
      </c>
    </row>
    <row r="71" s="3" customFormat="1" ht="11.25" customHeight="1" hidden="1">
      <c r="A71" s="17" t="s">
        <v>204</v>
      </c>
    </row>
    <row r="72" s="3" customFormat="1" ht="11.25" customHeight="1" hidden="1">
      <c r="A72" s="17" t="s">
        <v>205</v>
      </c>
    </row>
    <row r="73" s="3" customFormat="1" ht="10.5" customHeight="1" hidden="1">
      <c r="A73" s="17" t="s">
        <v>206</v>
      </c>
    </row>
    <row r="74" s="3" customFormat="1" ht="10.5" customHeight="1" hidden="1">
      <c r="A74" s="17" t="s">
        <v>207</v>
      </c>
    </row>
    <row r="75" s="3" customFormat="1" ht="10.5" customHeight="1" hidden="1">
      <c r="A75" s="17" t="s">
        <v>208</v>
      </c>
    </row>
    <row r="76" spans="1:149" s="3" customFormat="1" ht="19.5" customHeight="1" hidden="1">
      <c r="A76" s="465" t="s">
        <v>209</v>
      </c>
      <c r="B76" s="465"/>
      <c r="C76" s="465"/>
      <c r="D76" s="465"/>
      <c r="E76" s="465"/>
      <c r="F76" s="465"/>
      <c r="G76" s="465"/>
      <c r="H76" s="465"/>
      <c r="I76" s="465"/>
      <c r="J76" s="465"/>
      <c r="K76" s="465"/>
      <c r="L76" s="465"/>
      <c r="M76" s="465"/>
      <c r="N76" s="465"/>
      <c r="O76" s="465"/>
      <c r="P76" s="465"/>
      <c r="Q76" s="465"/>
      <c r="R76" s="465"/>
      <c r="S76" s="465"/>
      <c r="T76" s="465"/>
      <c r="U76" s="465"/>
      <c r="V76" s="465"/>
      <c r="W76" s="465"/>
      <c r="X76" s="465"/>
      <c r="Y76" s="465"/>
      <c r="Z76" s="465"/>
      <c r="AA76" s="465"/>
      <c r="AB76" s="465"/>
      <c r="AC76" s="465"/>
      <c r="AD76" s="465"/>
      <c r="AE76" s="465"/>
      <c r="AF76" s="465"/>
      <c r="AG76" s="465"/>
      <c r="AH76" s="465"/>
      <c r="AI76" s="465"/>
      <c r="AJ76" s="465"/>
      <c r="AK76" s="465"/>
      <c r="AL76" s="465"/>
      <c r="AM76" s="465"/>
      <c r="AN76" s="465"/>
      <c r="AO76" s="465"/>
      <c r="AP76" s="465"/>
      <c r="AQ76" s="465"/>
      <c r="AR76" s="465"/>
      <c r="AS76" s="465"/>
      <c r="AT76" s="465"/>
      <c r="AU76" s="465"/>
      <c r="AV76" s="465"/>
      <c r="AW76" s="465"/>
      <c r="AX76" s="465"/>
      <c r="AY76" s="465"/>
      <c r="AZ76" s="465"/>
      <c r="BA76" s="465"/>
      <c r="BB76" s="465"/>
      <c r="BC76" s="465"/>
      <c r="BD76" s="465"/>
      <c r="BE76" s="465"/>
      <c r="BF76" s="465"/>
      <c r="BG76" s="465"/>
      <c r="BH76" s="465"/>
      <c r="BI76" s="465"/>
      <c r="BJ76" s="465"/>
      <c r="BK76" s="465"/>
      <c r="BL76" s="465"/>
      <c r="BM76" s="465"/>
      <c r="BN76" s="465"/>
      <c r="BO76" s="465"/>
      <c r="BP76" s="465"/>
      <c r="BQ76" s="465"/>
      <c r="BR76" s="465"/>
      <c r="BS76" s="465"/>
      <c r="BT76" s="465"/>
      <c r="BU76" s="465"/>
      <c r="BV76" s="465"/>
      <c r="BW76" s="465"/>
      <c r="BX76" s="465"/>
      <c r="BY76" s="465"/>
      <c r="BZ76" s="465"/>
      <c r="CA76" s="465"/>
      <c r="CB76" s="465"/>
      <c r="CC76" s="465"/>
      <c r="CD76" s="465"/>
      <c r="CE76" s="465"/>
      <c r="CF76" s="465"/>
      <c r="CG76" s="465"/>
      <c r="CH76" s="465"/>
      <c r="CI76" s="465"/>
      <c r="CJ76" s="465"/>
      <c r="CK76" s="465"/>
      <c r="CL76" s="465"/>
      <c r="CM76" s="465"/>
      <c r="CN76" s="465"/>
      <c r="CO76" s="465"/>
      <c r="CP76" s="465"/>
      <c r="CQ76" s="465"/>
      <c r="CR76" s="465"/>
      <c r="CS76" s="465"/>
      <c r="CT76" s="465"/>
      <c r="CU76" s="465"/>
      <c r="CV76" s="465"/>
      <c r="CW76" s="465"/>
      <c r="CX76" s="465"/>
      <c r="CY76" s="465"/>
      <c r="CZ76" s="465"/>
      <c r="DA76" s="465"/>
      <c r="DB76" s="465"/>
      <c r="DC76" s="465"/>
      <c r="DD76" s="465"/>
      <c r="DE76" s="465"/>
      <c r="DF76" s="465"/>
      <c r="DG76" s="465"/>
      <c r="DH76" s="465"/>
      <c r="DI76" s="465"/>
      <c r="DJ76" s="465"/>
      <c r="DK76" s="465"/>
      <c r="DL76" s="465"/>
      <c r="DM76" s="465"/>
      <c r="DN76" s="465"/>
      <c r="DO76" s="465"/>
      <c r="DP76" s="465"/>
      <c r="DQ76" s="465"/>
      <c r="DR76" s="465"/>
      <c r="DS76" s="465"/>
      <c r="DT76" s="465"/>
      <c r="DU76" s="465"/>
      <c r="DV76" s="465"/>
      <c r="DW76" s="465"/>
      <c r="DX76" s="465"/>
      <c r="DY76" s="465"/>
      <c r="DZ76" s="465"/>
      <c r="EA76" s="465"/>
      <c r="EB76" s="465"/>
      <c r="EC76" s="465"/>
      <c r="ED76" s="465"/>
      <c r="EE76" s="465"/>
      <c r="EF76" s="465"/>
      <c r="EG76" s="465"/>
      <c r="EH76" s="465"/>
      <c r="EI76" s="465"/>
      <c r="EJ76" s="465"/>
      <c r="EK76" s="465"/>
      <c r="EL76" s="465"/>
      <c r="EM76" s="465"/>
      <c r="EN76" s="465"/>
      <c r="EO76" s="465"/>
      <c r="EP76" s="465"/>
      <c r="EQ76" s="465"/>
      <c r="ER76" s="465"/>
      <c r="ES76" s="465"/>
    </row>
    <row r="77" s="3" customFormat="1" ht="10.5" customHeight="1" hidden="1">
      <c r="A77" s="17" t="s">
        <v>210</v>
      </c>
    </row>
    <row r="78" spans="1:149" s="3" customFormat="1" ht="30" customHeight="1" hidden="1">
      <c r="A78" s="465" t="s">
        <v>211</v>
      </c>
      <c r="B78" s="465"/>
      <c r="C78" s="465"/>
      <c r="D78" s="465"/>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5"/>
      <c r="AY78" s="465"/>
      <c r="AZ78" s="465"/>
      <c r="BA78" s="465"/>
      <c r="BB78" s="465"/>
      <c r="BC78" s="465"/>
      <c r="BD78" s="465"/>
      <c r="BE78" s="465"/>
      <c r="BF78" s="465"/>
      <c r="BG78" s="465"/>
      <c r="BH78" s="465"/>
      <c r="BI78" s="465"/>
      <c r="BJ78" s="465"/>
      <c r="BK78" s="465"/>
      <c r="BL78" s="465"/>
      <c r="BM78" s="465"/>
      <c r="BN78" s="465"/>
      <c r="BO78" s="465"/>
      <c r="BP78" s="465"/>
      <c r="BQ78" s="465"/>
      <c r="BR78" s="465"/>
      <c r="BS78" s="465"/>
      <c r="BT78" s="465"/>
      <c r="BU78" s="465"/>
      <c r="BV78" s="465"/>
      <c r="BW78" s="465"/>
      <c r="BX78" s="465"/>
      <c r="BY78" s="465"/>
      <c r="BZ78" s="465"/>
      <c r="CA78" s="465"/>
      <c r="CB78" s="465"/>
      <c r="CC78" s="465"/>
      <c r="CD78" s="465"/>
      <c r="CE78" s="465"/>
      <c r="CF78" s="465"/>
      <c r="CG78" s="465"/>
      <c r="CH78" s="465"/>
      <c r="CI78" s="465"/>
      <c r="CJ78" s="465"/>
      <c r="CK78" s="465"/>
      <c r="CL78" s="465"/>
      <c r="CM78" s="465"/>
      <c r="CN78" s="465"/>
      <c r="CO78" s="465"/>
      <c r="CP78" s="465"/>
      <c r="CQ78" s="465"/>
      <c r="CR78" s="465"/>
      <c r="CS78" s="465"/>
      <c r="CT78" s="465"/>
      <c r="CU78" s="465"/>
      <c r="CV78" s="465"/>
      <c r="CW78" s="465"/>
      <c r="CX78" s="465"/>
      <c r="CY78" s="465"/>
      <c r="CZ78" s="465"/>
      <c r="DA78" s="465"/>
      <c r="DB78" s="465"/>
      <c r="DC78" s="465"/>
      <c r="DD78" s="465"/>
      <c r="DE78" s="465"/>
      <c r="DF78" s="465"/>
      <c r="DG78" s="465"/>
      <c r="DH78" s="465"/>
      <c r="DI78" s="465"/>
      <c r="DJ78" s="465"/>
      <c r="DK78" s="465"/>
      <c r="DL78" s="465"/>
      <c r="DM78" s="465"/>
      <c r="DN78" s="465"/>
      <c r="DO78" s="465"/>
      <c r="DP78" s="465"/>
      <c r="DQ78" s="465"/>
      <c r="DR78" s="465"/>
      <c r="DS78" s="465"/>
      <c r="DT78" s="465"/>
      <c r="DU78" s="465"/>
      <c r="DV78" s="465"/>
      <c r="DW78" s="465"/>
      <c r="DX78" s="465"/>
      <c r="DY78" s="465"/>
      <c r="DZ78" s="465"/>
      <c r="EA78" s="465"/>
      <c r="EB78" s="465"/>
      <c r="EC78" s="465"/>
      <c r="ED78" s="465"/>
      <c r="EE78" s="465"/>
      <c r="EF78" s="465"/>
      <c r="EG78" s="465"/>
      <c r="EH78" s="465"/>
      <c r="EI78" s="465"/>
      <c r="EJ78" s="465"/>
      <c r="EK78" s="465"/>
      <c r="EL78" s="465"/>
      <c r="EM78" s="465"/>
      <c r="EN78" s="465"/>
      <c r="EO78" s="465"/>
      <c r="EP78" s="465"/>
      <c r="EQ78" s="465"/>
      <c r="ER78" s="465"/>
      <c r="ES78" s="465"/>
    </row>
    <row r="79" spans="1:149" s="3" customFormat="1" ht="19.5" customHeight="1" hidden="1">
      <c r="A79" s="465" t="s">
        <v>212</v>
      </c>
      <c r="B79" s="465"/>
      <c r="C79" s="465"/>
      <c r="D79" s="465"/>
      <c r="E79" s="465"/>
      <c r="F79" s="465"/>
      <c r="G79" s="465"/>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c r="AK79" s="465"/>
      <c r="AL79" s="465"/>
      <c r="AM79" s="465"/>
      <c r="AN79" s="465"/>
      <c r="AO79" s="465"/>
      <c r="AP79" s="465"/>
      <c r="AQ79" s="465"/>
      <c r="AR79" s="465"/>
      <c r="AS79" s="465"/>
      <c r="AT79" s="465"/>
      <c r="AU79" s="465"/>
      <c r="AV79" s="465"/>
      <c r="AW79" s="465"/>
      <c r="AX79" s="465"/>
      <c r="AY79" s="465"/>
      <c r="AZ79" s="465"/>
      <c r="BA79" s="465"/>
      <c r="BB79" s="465"/>
      <c r="BC79" s="465"/>
      <c r="BD79" s="465"/>
      <c r="BE79" s="465"/>
      <c r="BF79" s="465"/>
      <c r="BG79" s="465"/>
      <c r="BH79" s="465"/>
      <c r="BI79" s="465"/>
      <c r="BJ79" s="465"/>
      <c r="BK79" s="465"/>
      <c r="BL79" s="465"/>
      <c r="BM79" s="465"/>
      <c r="BN79" s="465"/>
      <c r="BO79" s="465"/>
      <c r="BP79" s="465"/>
      <c r="BQ79" s="465"/>
      <c r="BR79" s="465"/>
      <c r="BS79" s="465"/>
      <c r="BT79" s="465"/>
      <c r="BU79" s="465"/>
      <c r="BV79" s="465"/>
      <c r="BW79" s="465"/>
      <c r="BX79" s="465"/>
      <c r="BY79" s="465"/>
      <c r="BZ79" s="465"/>
      <c r="CA79" s="465"/>
      <c r="CB79" s="465"/>
      <c r="CC79" s="465"/>
      <c r="CD79" s="465"/>
      <c r="CE79" s="465"/>
      <c r="CF79" s="465"/>
      <c r="CG79" s="465"/>
      <c r="CH79" s="465"/>
      <c r="CI79" s="465"/>
      <c r="CJ79" s="465"/>
      <c r="CK79" s="465"/>
      <c r="CL79" s="465"/>
      <c r="CM79" s="465"/>
      <c r="CN79" s="465"/>
      <c r="CO79" s="465"/>
      <c r="CP79" s="465"/>
      <c r="CQ79" s="465"/>
      <c r="CR79" s="465"/>
      <c r="CS79" s="465"/>
      <c r="CT79" s="465"/>
      <c r="CU79" s="465"/>
      <c r="CV79" s="465"/>
      <c r="CW79" s="465"/>
      <c r="CX79" s="465"/>
      <c r="CY79" s="465"/>
      <c r="CZ79" s="465"/>
      <c r="DA79" s="465"/>
      <c r="DB79" s="465"/>
      <c r="DC79" s="465"/>
      <c r="DD79" s="465"/>
      <c r="DE79" s="465"/>
      <c r="DF79" s="465"/>
      <c r="DG79" s="465"/>
      <c r="DH79" s="465"/>
      <c r="DI79" s="465"/>
      <c r="DJ79" s="465"/>
      <c r="DK79" s="465"/>
      <c r="DL79" s="465"/>
      <c r="DM79" s="465"/>
      <c r="DN79" s="465"/>
      <c r="DO79" s="465"/>
      <c r="DP79" s="465"/>
      <c r="DQ79" s="465"/>
      <c r="DR79" s="465"/>
      <c r="DS79" s="465"/>
      <c r="DT79" s="465"/>
      <c r="DU79" s="465"/>
      <c r="DV79" s="465"/>
      <c r="DW79" s="465"/>
      <c r="DX79" s="465"/>
      <c r="DY79" s="465"/>
      <c r="DZ79" s="465"/>
      <c r="EA79" s="465"/>
      <c r="EB79" s="465"/>
      <c r="EC79" s="465"/>
      <c r="ED79" s="465"/>
      <c r="EE79" s="465"/>
      <c r="EF79" s="465"/>
      <c r="EG79" s="465"/>
      <c r="EH79" s="465"/>
      <c r="EI79" s="465"/>
      <c r="EJ79" s="465"/>
      <c r="EK79" s="465"/>
      <c r="EL79" s="465"/>
      <c r="EM79" s="465"/>
      <c r="EN79" s="465"/>
      <c r="EO79" s="465"/>
      <c r="EP79" s="465"/>
      <c r="EQ79" s="465"/>
      <c r="ER79" s="465"/>
      <c r="ES79" s="465"/>
    </row>
    <row r="80" spans="1:149" s="3" customFormat="1" ht="30" customHeight="1" hidden="1">
      <c r="A80" s="465" t="s">
        <v>213</v>
      </c>
      <c r="B80" s="465"/>
      <c r="C80" s="465"/>
      <c r="D80" s="465"/>
      <c r="E80" s="465"/>
      <c r="F80" s="465"/>
      <c r="G80" s="465"/>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5"/>
      <c r="AY80" s="465"/>
      <c r="AZ80" s="465"/>
      <c r="BA80" s="465"/>
      <c r="BB80" s="465"/>
      <c r="BC80" s="465"/>
      <c r="BD80" s="465"/>
      <c r="BE80" s="465"/>
      <c r="BF80" s="465"/>
      <c r="BG80" s="465"/>
      <c r="BH80" s="465"/>
      <c r="BI80" s="465"/>
      <c r="BJ80" s="465"/>
      <c r="BK80" s="465"/>
      <c r="BL80" s="465"/>
      <c r="BM80" s="465"/>
      <c r="BN80" s="465"/>
      <c r="BO80" s="465"/>
      <c r="BP80" s="465"/>
      <c r="BQ80" s="465"/>
      <c r="BR80" s="465"/>
      <c r="BS80" s="465"/>
      <c r="BT80" s="465"/>
      <c r="BU80" s="465"/>
      <c r="BV80" s="465"/>
      <c r="BW80" s="465"/>
      <c r="BX80" s="465"/>
      <c r="BY80" s="465"/>
      <c r="BZ80" s="465"/>
      <c r="CA80" s="465"/>
      <c r="CB80" s="465"/>
      <c r="CC80" s="465"/>
      <c r="CD80" s="465"/>
      <c r="CE80" s="465"/>
      <c r="CF80" s="465"/>
      <c r="CG80" s="465"/>
      <c r="CH80" s="465"/>
      <c r="CI80" s="465"/>
      <c r="CJ80" s="465"/>
      <c r="CK80" s="465"/>
      <c r="CL80" s="465"/>
      <c r="CM80" s="465"/>
      <c r="CN80" s="465"/>
      <c r="CO80" s="465"/>
      <c r="CP80" s="465"/>
      <c r="CQ80" s="465"/>
      <c r="CR80" s="465"/>
      <c r="CS80" s="465"/>
      <c r="CT80" s="465"/>
      <c r="CU80" s="465"/>
      <c r="CV80" s="465"/>
      <c r="CW80" s="465"/>
      <c r="CX80" s="465"/>
      <c r="CY80" s="465"/>
      <c r="CZ80" s="465"/>
      <c r="DA80" s="465"/>
      <c r="DB80" s="465"/>
      <c r="DC80" s="465"/>
      <c r="DD80" s="465"/>
      <c r="DE80" s="465"/>
      <c r="DF80" s="465"/>
      <c r="DG80" s="465"/>
      <c r="DH80" s="465"/>
      <c r="DI80" s="465"/>
      <c r="DJ80" s="465"/>
      <c r="DK80" s="465"/>
      <c r="DL80" s="465"/>
      <c r="DM80" s="465"/>
      <c r="DN80" s="465"/>
      <c r="DO80" s="465"/>
      <c r="DP80" s="465"/>
      <c r="DQ80" s="465"/>
      <c r="DR80" s="465"/>
      <c r="DS80" s="465"/>
      <c r="DT80" s="465"/>
      <c r="DU80" s="465"/>
      <c r="DV80" s="465"/>
      <c r="DW80" s="465"/>
      <c r="DX80" s="465"/>
      <c r="DY80" s="465"/>
      <c r="DZ80" s="465"/>
      <c r="EA80" s="465"/>
      <c r="EB80" s="465"/>
      <c r="EC80" s="465"/>
      <c r="ED80" s="465"/>
      <c r="EE80" s="465"/>
      <c r="EF80" s="465"/>
      <c r="EG80" s="465"/>
      <c r="EH80" s="465"/>
      <c r="EI80" s="465"/>
      <c r="EJ80" s="465"/>
      <c r="EK80" s="465"/>
      <c r="EL80" s="465"/>
      <c r="EM80" s="465"/>
      <c r="EN80" s="465"/>
      <c r="EO80" s="465"/>
      <c r="EP80" s="465"/>
      <c r="EQ80" s="465"/>
      <c r="ER80" s="465"/>
      <c r="ES80" s="465"/>
    </row>
    <row r="81" s="3" customFormat="1" ht="11.25" customHeight="1" hidden="1">
      <c r="A81" s="17" t="s">
        <v>214</v>
      </c>
    </row>
    <row r="82" s="3" customFormat="1" ht="11.25" customHeight="1" hidden="1">
      <c r="A82" s="17" t="s">
        <v>215</v>
      </c>
    </row>
    <row r="83" spans="1:149" s="3" customFormat="1" ht="30" customHeight="1" hidden="1">
      <c r="A83" s="465" t="s">
        <v>216</v>
      </c>
      <c r="B83" s="465"/>
      <c r="C83" s="465"/>
      <c r="D83" s="465"/>
      <c r="E83" s="465"/>
      <c r="F83" s="465"/>
      <c r="G83" s="465"/>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5"/>
      <c r="AY83" s="465"/>
      <c r="AZ83" s="465"/>
      <c r="BA83" s="465"/>
      <c r="BB83" s="465"/>
      <c r="BC83" s="465"/>
      <c r="BD83" s="465"/>
      <c r="BE83" s="465"/>
      <c r="BF83" s="465"/>
      <c r="BG83" s="465"/>
      <c r="BH83" s="465"/>
      <c r="BI83" s="465"/>
      <c r="BJ83" s="465"/>
      <c r="BK83" s="465"/>
      <c r="BL83" s="465"/>
      <c r="BM83" s="465"/>
      <c r="BN83" s="465"/>
      <c r="BO83" s="465"/>
      <c r="BP83" s="465"/>
      <c r="BQ83" s="465"/>
      <c r="BR83" s="465"/>
      <c r="BS83" s="465"/>
      <c r="BT83" s="465"/>
      <c r="BU83" s="465"/>
      <c r="BV83" s="465"/>
      <c r="BW83" s="465"/>
      <c r="BX83" s="465"/>
      <c r="BY83" s="465"/>
      <c r="BZ83" s="465"/>
      <c r="CA83" s="465"/>
      <c r="CB83" s="465"/>
      <c r="CC83" s="465"/>
      <c r="CD83" s="465"/>
      <c r="CE83" s="465"/>
      <c r="CF83" s="465"/>
      <c r="CG83" s="465"/>
      <c r="CH83" s="465"/>
      <c r="CI83" s="465"/>
      <c r="CJ83" s="465"/>
      <c r="CK83" s="465"/>
      <c r="CL83" s="465"/>
      <c r="CM83" s="465"/>
      <c r="CN83" s="465"/>
      <c r="CO83" s="465"/>
      <c r="CP83" s="465"/>
      <c r="CQ83" s="465"/>
      <c r="CR83" s="465"/>
      <c r="CS83" s="465"/>
      <c r="CT83" s="465"/>
      <c r="CU83" s="465"/>
      <c r="CV83" s="465"/>
      <c r="CW83" s="465"/>
      <c r="CX83" s="465"/>
      <c r="CY83" s="465"/>
      <c r="CZ83" s="465"/>
      <c r="DA83" s="465"/>
      <c r="DB83" s="465"/>
      <c r="DC83" s="465"/>
      <c r="DD83" s="465"/>
      <c r="DE83" s="465"/>
      <c r="DF83" s="465"/>
      <c r="DG83" s="465"/>
      <c r="DH83" s="465"/>
      <c r="DI83" s="465"/>
      <c r="DJ83" s="465"/>
      <c r="DK83" s="465"/>
      <c r="DL83" s="465"/>
      <c r="DM83" s="465"/>
      <c r="DN83" s="465"/>
      <c r="DO83" s="465"/>
      <c r="DP83" s="465"/>
      <c r="DQ83" s="465"/>
      <c r="DR83" s="465"/>
      <c r="DS83" s="465"/>
      <c r="DT83" s="465"/>
      <c r="DU83" s="465"/>
      <c r="DV83" s="465"/>
      <c r="DW83" s="465"/>
      <c r="DX83" s="465"/>
      <c r="DY83" s="465"/>
      <c r="DZ83" s="465"/>
      <c r="EA83" s="465"/>
      <c r="EB83" s="465"/>
      <c r="EC83" s="465"/>
      <c r="ED83" s="465"/>
      <c r="EE83" s="465"/>
      <c r="EF83" s="465"/>
      <c r="EG83" s="465"/>
      <c r="EH83" s="465"/>
      <c r="EI83" s="465"/>
      <c r="EJ83" s="465"/>
      <c r="EK83" s="465"/>
      <c r="EL83" s="465"/>
      <c r="EM83" s="465"/>
      <c r="EN83" s="465"/>
      <c r="EO83" s="465"/>
      <c r="EP83" s="465"/>
      <c r="EQ83" s="465"/>
      <c r="ER83" s="465"/>
      <c r="ES83" s="465"/>
    </row>
    <row r="84" ht="3" customHeight="1"/>
  </sheetData>
  <sheetProtection/>
  <mergeCells count="427">
    <mergeCell ref="A2:ES2"/>
    <mergeCell ref="A4:BW6"/>
    <mergeCell ref="BX4:CE6"/>
    <mergeCell ref="CF4:CR6"/>
    <mergeCell ref="CS4:CS6"/>
    <mergeCell ref="CT4:ES4"/>
    <mergeCell ref="CT5:CY5"/>
    <mergeCell ref="CZ5:DB5"/>
    <mergeCell ref="DC5:DF5"/>
    <mergeCell ref="DG5:DS6"/>
    <mergeCell ref="DT5:EF6"/>
    <mergeCell ref="EG5:ES6"/>
    <mergeCell ref="CT6:DF6"/>
    <mergeCell ref="A7:BW7"/>
    <mergeCell ref="BX7:CE7"/>
    <mergeCell ref="CF7:CR7"/>
    <mergeCell ref="CT7:DF7"/>
    <mergeCell ref="DG7:DS7"/>
    <mergeCell ref="DT7:EF7"/>
    <mergeCell ref="EG7:ES7"/>
    <mergeCell ref="DT9:EF9"/>
    <mergeCell ref="EG9:ES9"/>
    <mergeCell ref="A8:BW8"/>
    <mergeCell ref="BX8:CE8"/>
    <mergeCell ref="CF8:CR8"/>
    <mergeCell ref="CT8:DF8"/>
    <mergeCell ref="DG8:DS8"/>
    <mergeCell ref="DT8:EF8"/>
    <mergeCell ref="CF10:CR10"/>
    <mergeCell ref="CT10:DF10"/>
    <mergeCell ref="DG10:DS10"/>
    <mergeCell ref="DT10:EF10"/>
    <mergeCell ref="EG8:ES8"/>
    <mergeCell ref="A9:BW9"/>
    <mergeCell ref="BX9:CE9"/>
    <mergeCell ref="CF9:CR9"/>
    <mergeCell ref="CT9:DF9"/>
    <mergeCell ref="DG9:DS9"/>
    <mergeCell ref="EG10:ES10"/>
    <mergeCell ref="A11:BW11"/>
    <mergeCell ref="BX11:CE11"/>
    <mergeCell ref="CF11:CR11"/>
    <mergeCell ref="CT11:DF11"/>
    <mergeCell ref="DG11:DS11"/>
    <mergeCell ref="DT11:EF11"/>
    <mergeCell ref="EG11:ES11"/>
    <mergeCell ref="A10:BW10"/>
    <mergeCell ref="BX10:CE10"/>
    <mergeCell ref="A12:BW12"/>
    <mergeCell ref="BX12:CE13"/>
    <mergeCell ref="CF12:CR13"/>
    <mergeCell ref="CS12:CS13"/>
    <mergeCell ref="CT12:DF13"/>
    <mergeCell ref="DG12:DS13"/>
    <mergeCell ref="A13:BW13"/>
    <mergeCell ref="A14:BW14"/>
    <mergeCell ref="BX14:CE14"/>
    <mergeCell ref="CF14:CR14"/>
    <mergeCell ref="CT14:DF14"/>
    <mergeCell ref="DG14:DS14"/>
    <mergeCell ref="CF15:CR15"/>
    <mergeCell ref="CT15:DF15"/>
    <mergeCell ref="DG15:DS15"/>
    <mergeCell ref="DT15:EF15"/>
    <mergeCell ref="DT12:EF13"/>
    <mergeCell ref="EG12:ES13"/>
    <mergeCell ref="DT14:EF14"/>
    <mergeCell ref="EG14:ES14"/>
    <mergeCell ref="EG15:ES15"/>
    <mergeCell ref="A16:BW16"/>
    <mergeCell ref="BX16:CE16"/>
    <mergeCell ref="CF16:CR16"/>
    <mergeCell ref="CT16:DF16"/>
    <mergeCell ref="DG16:DS16"/>
    <mergeCell ref="DT16:EF16"/>
    <mergeCell ref="EG16:ES16"/>
    <mergeCell ref="A15:BW15"/>
    <mergeCell ref="BX15:CE15"/>
    <mergeCell ref="DT18:EF18"/>
    <mergeCell ref="EG18:ES18"/>
    <mergeCell ref="A17:BW17"/>
    <mergeCell ref="BX17:CE17"/>
    <mergeCell ref="CF17:CR17"/>
    <mergeCell ref="CT17:DF17"/>
    <mergeCell ref="DG17:DS17"/>
    <mergeCell ref="DT17:EF17"/>
    <mergeCell ref="CF19:CR19"/>
    <mergeCell ref="CT19:DF19"/>
    <mergeCell ref="DG19:DS19"/>
    <mergeCell ref="DT19:EF19"/>
    <mergeCell ref="EG17:ES17"/>
    <mergeCell ref="A18:BW18"/>
    <mergeCell ref="BX18:CE18"/>
    <mergeCell ref="CF18:CR18"/>
    <mergeCell ref="CT18:DF18"/>
    <mergeCell ref="DG18:DS18"/>
    <mergeCell ref="EG19:ES19"/>
    <mergeCell ref="A20:BW20"/>
    <mergeCell ref="BX20:CE20"/>
    <mergeCell ref="CF20:CR20"/>
    <mergeCell ref="CT20:DF20"/>
    <mergeCell ref="DG20:DS20"/>
    <mergeCell ref="DT20:EF20"/>
    <mergeCell ref="EG20:ES20"/>
    <mergeCell ref="A19:BW19"/>
    <mergeCell ref="BX19:CE19"/>
    <mergeCell ref="A21:BW21"/>
    <mergeCell ref="BX21:CE22"/>
    <mergeCell ref="CF21:CR22"/>
    <mergeCell ref="CS21:CS22"/>
    <mergeCell ref="CT21:DF22"/>
    <mergeCell ref="DG21:DS22"/>
    <mergeCell ref="DT21:EF22"/>
    <mergeCell ref="EG21:ES22"/>
    <mergeCell ref="A22:BW22"/>
    <mergeCell ref="A23:BW23"/>
    <mergeCell ref="BX23:CE23"/>
    <mergeCell ref="CF23:CR23"/>
    <mergeCell ref="CT23:DF23"/>
    <mergeCell ref="DG23:DS23"/>
    <mergeCell ref="DT23:EF23"/>
    <mergeCell ref="EG23:ES23"/>
    <mergeCell ref="A24:BW24"/>
    <mergeCell ref="BX24:CD25"/>
    <mergeCell ref="CF24:CN25"/>
    <mergeCell ref="CS24:CS25"/>
    <mergeCell ref="CT24:DF25"/>
    <mergeCell ref="DG24:DS25"/>
    <mergeCell ref="DT24:EF25"/>
    <mergeCell ref="EG24:ES25"/>
    <mergeCell ref="A25:BW25"/>
    <mergeCell ref="A26:BW26"/>
    <mergeCell ref="BX26:CE26"/>
    <mergeCell ref="CF26:CR26"/>
    <mergeCell ref="CT26:DF26"/>
    <mergeCell ref="DG26:DS26"/>
    <mergeCell ref="DT26:EF26"/>
    <mergeCell ref="EG26:ES26"/>
    <mergeCell ref="A27:BW27"/>
    <mergeCell ref="BX27:CE27"/>
    <mergeCell ref="CF27:CR27"/>
    <mergeCell ref="CT27:DF27"/>
    <mergeCell ref="DG27:DS27"/>
    <mergeCell ref="DT27:EF27"/>
    <mergeCell ref="EG27:ES27"/>
    <mergeCell ref="A28:BW28"/>
    <mergeCell ref="BX28:CE29"/>
    <mergeCell ref="CF28:CR29"/>
    <mergeCell ref="CS28:CS29"/>
    <mergeCell ref="CT28:DF29"/>
    <mergeCell ref="DG28:DS29"/>
    <mergeCell ref="DT28:EF29"/>
    <mergeCell ref="EG28:ES29"/>
    <mergeCell ref="A29:BW29"/>
    <mergeCell ref="DG31:DS32"/>
    <mergeCell ref="DT31:EF32"/>
    <mergeCell ref="EG31:ES32"/>
    <mergeCell ref="A32:BW32"/>
    <mergeCell ref="A30:BW30"/>
    <mergeCell ref="BX30:CE30"/>
    <mergeCell ref="CF30:CR30"/>
    <mergeCell ref="CT30:DF30"/>
    <mergeCell ref="DG30:DS30"/>
    <mergeCell ref="DT30:EF30"/>
    <mergeCell ref="CF33:CR33"/>
    <mergeCell ref="CT33:DF33"/>
    <mergeCell ref="DG33:DS33"/>
    <mergeCell ref="DT33:EF33"/>
    <mergeCell ref="EG30:ES30"/>
    <mergeCell ref="A31:BW31"/>
    <mergeCell ref="BX31:CE32"/>
    <mergeCell ref="CF31:CR32"/>
    <mergeCell ref="CS31:CS32"/>
    <mergeCell ref="CT31:DF32"/>
    <mergeCell ref="EG33:ES33"/>
    <mergeCell ref="A34:BW34"/>
    <mergeCell ref="BX34:CE34"/>
    <mergeCell ref="CF34:CR34"/>
    <mergeCell ref="CT34:DF34"/>
    <mergeCell ref="DG34:DS34"/>
    <mergeCell ref="DT34:EF34"/>
    <mergeCell ref="EG34:ES34"/>
    <mergeCell ref="A33:BW33"/>
    <mergeCell ref="BX33:CE33"/>
    <mergeCell ref="DT36:EF36"/>
    <mergeCell ref="EG36:ES36"/>
    <mergeCell ref="A35:BW35"/>
    <mergeCell ref="BX35:CE35"/>
    <mergeCell ref="CF35:CR35"/>
    <mergeCell ref="CT35:DF35"/>
    <mergeCell ref="DG35:DS35"/>
    <mergeCell ref="DT35:EF35"/>
    <mergeCell ref="CF37:CR37"/>
    <mergeCell ref="CT37:DF37"/>
    <mergeCell ref="DG37:DS37"/>
    <mergeCell ref="DT37:EF37"/>
    <mergeCell ref="EG35:ES35"/>
    <mergeCell ref="A36:BW36"/>
    <mergeCell ref="BX36:CE36"/>
    <mergeCell ref="CF36:CR36"/>
    <mergeCell ref="CT36:DF36"/>
    <mergeCell ref="DG36:DS36"/>
    <mergeCell ref="EG37:ES37"/>
    <mergeCell ref="A38:BW38"/>
    <mergeCell ref="BX38:CE38"/>
    <mergeCell ref="CF38:CR38"/>
    <mergeCell ref="CT38:DF38"/>
    <mergeCell ref="DG38:DS38"/>
    <mergeCell ref="DT38:EF38"/>
    <mergeCell ref="EG38:ES38"/>
    <mergeCell ref="A37:BW37"/>
    <mergeCell ref="BX37:CE37"/>
    <mergeCell ref="DT40:EF40"/>
    <mergeCell ref="EG40:ES40"/>
    <mergeCell ref="A39:BW39"/>
    <mergeCell ref="BX39:CE39"/>
    <mergeCell ref="CF39:CR39"/>
    <mergeCell ref="CT39:DF39"/>
    <mergeCell ref="DG39:DS39"/>
    <mergeCell ref="DT39:EF39"/>
    <mergeCell ref="CF41:CR41"/>
    <mergeCell ref="CT41:DF41"/>
    <mergeCell ref="DG41:DS41"/>
    <mergeCell ref="DT41:EF41"/>
    <mergeCell ref="EG39:ES39"/>
    <mergeCell ref="A40:BW40"/>
    <mergeCell ref="BX40:CE40"/>
    <mergeCell ref="CF40:CR40"/>
    <mergeCell ref="CT40:DF40"/>
    <mergeCell ref="DG40:DS40"/>
    <mergeCell ref="EG41:ES41"/>
    <mergeCell ref="A42:BW42"/>
    <mergeCell ref="BX42:CE42"/>
    <mergeCell ref="CF42:CR42"/>
    <mergeCell ref="CT42:DF42"/>
    <mergeCell ref="DG42:DS42"/>
    <mergeCell ref="DT42:EF42"/>
    <mergeCell ref="EG42:ES42"/>
    <mergeCell ref="A41:BW41"/>
    <mergeCell ref="BX41:CE41"/>
    <mergeCell ref="DT44:EF44"/>
    <mergeCell ref="EG44:ES44"/>
    <mergeCell ref="A43:BW43"/>
    <mergeCell ref="BX43:CE43"/>
    <mergeCell ref="CF43:CR43"/>
    <mergeCell ref="CT43:DF43"/>
    <mergeCell ref="DG43:DS43"/>
    <mergeCell ref="DT43:EF43"/>
    <mergeCell ref="CF45:CR45"/>
    <mergeCell ref="CT45:DF45"/>
    <mergeCell ref="DG45:DS45"/>
    <mergeCell ref="DT45:EF45"/>
    <mergeCell ref="EG43:ES43"/>
    <mergeCell ref="A44:BW44"/>
    <mergeCell ref="BX44:CE44"/>
    <mergeCell ref="CF44:CR44"/>
    <mergeCell ref="CT44:DF44"/>
    <mergeCell ref="DG44:DS44"/>
    <mergeCell ref="EG45:ES45"/>
    <mergeCell ref="A46:BW46"/>
    <mergeCell ref="BX46:CE46"/>
    <mergeCell ref="CF46:CR46"/>
    <mergeCell ref="CT46:DF46"/>
    <mergeCell ref="DG46:DS46"/>
    <mergeCell ref="DT46:EF46"/>
    <mergeCell ref="EG46:ES46"/>
    <mergeCell ref="A45:BW45"/>
    <mergeCell ref="BX45:CE45"/>
    <mergeCell ref="DT48:EF48"/>
    <mergeCell ref="EG48:ES48"/>
    <mergeCell ref="A47:BW47"/>
    <mergeCell ref="BX47:CE47"/>
    <mergeCell ref="CF47:CR47"/>
    <mergeCell ref="CT47:DF47"/>
    <mergeCell ref="DG47:DS47"/>
    <mergeCell ref="DT47:EF47"/>
    <mergeCell ref="CF49:CR49"/>
    <mergeCell ref="CT49:DF49"/>
    <mergeCell ref="DG49:DS49"/>
    <mergeCell ref="DT49:EF49"/>
    <mergeCell ref="EG47:ES47"/>
    <mergeCell ref="A48:BW48"/>
    <mergeCell ref="BX48:CE48"/>
    <mergeCell ref="CF48:CR48"/>
    <mergeCell ref="CT48:DF48"/>
    <mergeCell ref="DG48:DS48"/>
    <mergeCell ref="EG49:ES49"/>
    <mergeCell ref="A50:BW50"/>
    <mergeCell ref="BX50:CE50"/>
    <mergeCell ref="CF50:CR50"/>
    <mergeCell ref="CT50:DF50"/>
    <mergeCell ref="DG50:DS50"/>
    <mergeCell ref="DT50:EF50"/>
    <mergeCell ref="EG50:ES50"/>
    <mergeCell ref="A49:BW49"/>
    <mergeCell ref="BX49:CE49"/>
    <mergeCell ref="DT52:EF52"/>
    <mergeCell ref="EG52:ES52"/>
    <mergeCell ref="A51:BW51"/>
    <mergeCell ref="BX51:CE51"/>
    <mergeCell ref="CF51:CR51"/>
    <mergeCell ref="CT51:DF51"/>
    <mergeCell ref="DG51:DS51"/>
    <mergeCell ref="DT51:EF51"/>
    <mergeCell ref="CF53:CR53"/>
    <mergeCell ref="CT53:DF53"/>
    <mergeCell ref="DG53:DS53"/>
    <mergeCell ref="DT53:EF53"/>
    <mergeCell ref="EG51:ES51"/>
    <mergeCell ref="A52:BW52"/>
    <mergeCell ref="BX52:CE52"/>
    <mergeCell ref="CF52:CR52"/>
    <mergeCell ref="CT52:DF52"/>
    <mergeCell ref="DG52:DS52"/>
    <mergeCell ref="EG53:ES53"/>
    <mergeCell ref="A54:BW54"/>
    <mergeCell ref="BX54:CE54"/>
    <mergeCell ref="CF54:CR54"/>
    <mergeCell ref="CT54:DF54"/>
    <mergeCell ref="DG54:DS54"/>
    <mergeCell ref="DT54:EF54"/>
    <mergeCell ref="EG54:ES54"/>
    <mergeCell ref="A53:BW53"/>
    <mergeCell ref="BX53:CE53"/>
    <mergeCell ref="DT56:EF56"/>
    <mergeCell ref="EG56:ES56"/>
    <mergeCell ref="A55:BW55"/>
    <mergeCell ref="BX55:CE55"/>
    <mergeCell ref="CF55:CR55"/>
    <mergeCell ref="CT55:DF55"/>
    <mergeCell ref="DG55:DS55"/>
    <mergeCell ref="DT55:EF55"/>
    <mergeCell ref="CF57:CR57"/>
    <mergeCell ref="CT57:DF57"/>
    <mergeCell ref="DG57:DS57"/>
    <mergeCell ref="DT57:EF57"/>
    <mergeCell ref="EG55:ES55"/>
    <mergeCell ref="A56:BW56"/>
    <mergeCell ref="BX56:CE56"/>
    <mergeCell ref="CF56:CR56"/>
    <mergeCell ref="CT56:DF56"/>
    <mergeCell ref="DG56:DS56"/>
    <mergeCell ref="EG57:ES57"/>
    <mergeCell ref="A58:BW58"/>
    <mergeCell ref="BX58:CE58"/>
    <mergeCell ref="CF58:CR58"/>
    <mergeCell ref="CT58:DF58"/>
    <mergeCell ref="DG58:DS58"/>
    <mergeCell ref="DT58:EF58"/>
    <mergeCell ref="EG58:ES58"/>
    <mergeCell ref="A57:BW57"/>
    <mergeCell ref="BX57:CE57"/>
    <mergeCell ref="DT60:EF60"/>
    <mergeCell ref="EG60:ES60"/>
    <mergeCell ref="A59:BW59"/>
    <mergeCell ref="BX59:CE59"/>
    <mergeCell ref="CF59:CR59"/>
    <mergeCell ref="CT59:DF59"/>
    <mergeCell ref="DG59:DS59"/>
    <mergeCell ref="DT59:EF59"/>
    <mergeCell ref="CF61:CR61"/>
    <mergeCell ref="CT61:DF61"/>
    <mergeCell ref="DG61:DS61"/>
    <mergeCell ref="DT61:EF61"/>
    <mergeCell ref="EG59:ES59"/>
    <mergeCell ref="A60:BW60"/>
    <mergeCell ref="BX60:CE60"/>
    <mergeCell ref="CF60:CR60"/>
    <mergeCell ref="CT60:DF60"/>
    <mergeCell ref="DG60:DS60"/>
    <mergeCell ref="EG61:ES61"/>
    <mergeCell ref="A62:BW62"/>
    <mergeCell ref="BX62:CE62"/>
    <mergeCell ref="CF62:CR62"/>
    <mergeCell ref="CT62:DF62"/>
    <mergeCell ref="DG62:DS62"/>
    <mergeCell ref="DT62:EF62"/>
    <mergeCell ref="EG62:ES62"/>
    <mergeCell ref="A61:BW61"/>
    <mergeCell ref="BX61:CE61"/>
    <mergeCell ref="DT64:EF64"/>
    <mergeCell ref="EG64:ES64"/>
    <mergeCell ref="A63:BW63"/>
    <mergeCell ref="BX63:CE63"/>
    <mergeCell ref="CF63:CR63"/>
    <mergeCell ref="CT63:DF63"/>
    <mergeCell ref="DG63:DS63"/>
    <mergeCell ref="DT63:EF63"/>
    <mergeCell ref="CF65:CR65"/>
    <mergeCell ref="CT65:DF65"/>
    <mergeCell ref="DG65:DS65"/>
    <mergeCell ref="DT65:EF65"/>
    <mergeCell ref="EG63:ES63"/>
    <mergeCell ref="A64:BW64"/>
    <mergeCell ref="BX64:CE64"/>
    <mergeCell ref="CF64:CR64"/>
    <mergeCell ref="CT64:DF64"/>
    <mergeCell ref="DG64:DS64"/>
    <mergeCell ref="EG65:ES65"/>
    <mergeCell ref="A66:BW66"/>
    <mergeCell ref="BX66:CE66"/>
    <mergeCell ref="CF66:CR66"/>
    <mergeCell ref="CT66:DF66"/>
    <mergeCell ref="DG66:DS66"/>
    <mergeCell ref="DT66:EF66"/>
    <mergeCell ref="EG66:ES66"/>
    <mergeCell ref="A65:BW65"/>
    <mergeCell ref="BX65:CE65"/>
    <mergeCell ref="DG68:DS68"/>
    <mergeCell ref="DT68:EF68"/>
    <mergeCell ref="EG68:ES68"/>
    <mergeCell ref="A67:BW67"/>
    <mergeCell ref="BX67:CE67"/>
    <mergeCell ref="CF67:CR67"/>
    <mergeCell ref="CT67:DF67"/>
    <mergeCell ref="DG67:DS67"/>
    <mergeCell ref="DT67:EF67"/>
    <mergeCell ref="A76:ES76"/>
    <mergeCell ref="A78:ES78"/>
    <mergeCell ref="A79:ES79"/>
    <mergeCell ref="A80:ES80"/>
    <mergeCell ref="A83:ES83"/>
    <mergeCell ref="EG67:ES67"/>
    <mergeCell ref="A68:BW68"/>
    <mergeCell ref="BX68:CE68"/>
    <mergeCell ref="CF68:CR68"/>
    <mergeCell ref="CT68:DF68"/>
  </mergeCells>
  <printOptions/>
  <pageMargins left="0.5905511811023623" right="0.5118110236220472" top="0.7874015748031497" bottom="0.31496062992125984" header="0.1968503937007874" footer="0.1968503937007874"/>
  <pageSetup cellComments="asDisplayed" fitToHeight="0"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2:ES83"/>
  <sheetViews>
    <sheetView showGridLines="0" zoomScale="124" zoomScaleNormal="124" zoomScaleSheetLayoutView="100" workbookViewId="0" topLeftCell="A1">
      <selection activeCell="DT57" sqref="DT57:EF57"/>
    </sheetView>
  </sheetViews>
  <sheetFormatPr defaultColWidth="0.875" defaultRowHeight="12.75"/>
  <cols>
    <col min="1" max="48" width="0.875" style="1" customWidth="1"/>
    <col min="49" max="49" width="1.25" style="1" customWidth="1"/>
    <col min="50" max="51" width="0.875" style="1" hidden="1" customWidth="1"/>
    <col min="52" max="52" width="0.37109375" style="1" hidden="1" customWidth="1"/>
    <col min="53" max="74" width="0.875" style="1" hidden="1" customWidth="1"/>
    <col min="75" max="75" width="4.875" style="1" customWidth="1"/>
    <col min="76" max="82" width="0.875" style="1" customWidth="1"/>
    <col min="83" max="83" width="0.875" style="1" hidden="1" customWidth="1"/>
    <col min="84" max="91" width="0.875" style="1" customWidth="1"/>
    <col min="92" max="92" width="0.74609375" style="1" customWidth="1"/>
    <col min="93" max="93" width="0.74609375" style="1" hidden="1" customWidth="1"/>
    <col min="94" max="97" width="0.875" style="1" hidden="1" customWidth="1"/>
    <col min="98" max="109" width="0.875" style="1" customWidth="1"/>
    <col min="110" max="110" width="2.625" style="1" customWidth="1"/>
    <col min="111" max="122" width="0.875" style="1" customWidth="1"/>
    <col min="123" max="123" width="1.875" style="1" customWidth="1"/>
    <col min="124" max="135" width="0.875" style="1" customWidth="1"/>
    <col min="136" max="136" width="2.875" style="1" customWidth="1"/>
    <col min="137" max="146" width="0.875" style="1" customWidth="1"/>
    <col min="147" max="148" width="0.875" style="1" hidden="1" customWidth="1"/>
    <col min="149" max="149" width="2.875" style="1" customWidth="1"/>
    <col min="150" max="16384" width="0.875" style="1" customWidth="1"/>
  </cols>
  <sheetData>
    <row r="1" ht="1.5" customHeight="1"/>
    <row r="2" spans="1:149" s="6" customFormat="1" ht="10.5">
      <c r="A2" s="522" t="s">
        <v>374</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c r="BJ2" s="522"/>
      <c r="BK2" s="522"/>
      <c r="BL2" s="522"/>
      <c r="BM2" s="522"/>
      <c r="BN2" s="522"/>
      <c r="BO2" s="522"/>
      <c r="BP2" s="522"/>
      <c r="BQ2" s="522"/>
      <c r="BR2" s="522"/>
      <c r="BS2" s="522"/>
      <c r="BT2" s="522"/>
      <c r="BU2" s="522"/>
      <c r="BV2" s="522"/>
      <c r="BW2" s="522"/>
      <c r="BX2" s="522"/>
      <c r="BY2" s="522"/>
      <c r="BZ2" s="522"/>
      <c r="CA2" s="522"/>
      <c r="CB2" s="522"/>
      <c r="CC2" s="522"/>
      <c r="CD2" s="522"/>
      <c r="CE2" s="522"/>
      <c r="CF2" s="522"/>
      <c r="CG2" s="522"/>
      <c r="CH2" s="522"/>
      <c r="CI2" s="522"/>
      <c r="CJ2" s="522"/>
      <c r="CK2" s="522"/>
      <c r="CL2" s="522"/>
      <c r="CM2" s="522"/>
      <c r="CN2" s="522"/>
      <c r="CO2" s="522"/>
      <c r="CP2" s="522"/>
      <c r="CQ2" s="522"/>
      <c r="CR2" s="522"/>
      <c r="CS2" s="522"/>
      <c r="CT2" s="522"/>
      <c r="CU2" s="522"/>
      <c r="CV2" s="522"/>
      <c r="CW2" s="522"/>
      <c r="CX2" s="522"/>
      <c r="CY2" s="522"/>
      <c r="CZ2" s="522"/>
      <c r="DA2" s="522"/>
      <c r="DB2" s="522"/>
      <c r="DC2" s="522"/>
      <c r="DD2" s="522"/>
      <c r="DE2" s="522"/>
      <c r="DF2" s="522"/>
      <c r="DG2" s="522"/>
      <c r="DH2" s="522"/>
      <c r="DI2" s="522"/>
      <c r="DJ2" s="522"/>
      <c r="DK2" s="522"/>
      <c r="DL2" s="522"/>
      <c r="DM2" s="522"/>
      <c r="DN2" s="522"/>
      <c r="DO2" s="522"/>
      <c r="DP2" s="522"/>
      <c r="DQ2" s="522"/>
      <c r="DR2" s="522"/>
      <c r="DS2" s="522"/>
      <c r="DT2" s="522"/>
      <c r="DU2" s="522"/>
      <c r="DV2" s="522"/>
      <c r="DW2" s="522"/>
      <c r="DX2" s="522"/>
      <c r="DY2" s="522"/>
      <c r="DZ2" s="522"/>
      <c r="EA2" s="522"/>
      <c r="EB2" s="522"/>
      <c r="EC2" s="522"/>
      <c r="ED2" s="522"/>
      <c r="EE2" s="522"/>
      <c r="EF2" s="522"/>
      <c r="EG2" s="522"/>
      <c r="EH2" s="522"/>
      <c r="EI2" s="522"/>
      <c r="EJ2" s="522"/>
      <c r="EK2" s="522"/>
      <c r="EL2" s="522"/>
      <c r="EM2" s="522"/>
      <c r="EN2" s="522"/>
      <c r="EO2" s="522"/>
      <c r="EP2" s="522"/>
      <c r="EQ2" s="522"/>
      <c r="ER2" s="522"/>
      <c r="ES2" s="522"/>
    </row>
    <row r="3" ht="2.25" customHeight="1" thickBot="1"/>
    <row r="4" spans="1:149" ht="11.25">
      <c r="A4" s="700" t="s">
        <v>0</v>
      </c>
      <c r="B4" s="701"/>
      <c r="C4" s="701"/>
      <c r="D4" s="701"/>
      <c r="E4" s="701"/>
      <c r="F4" s="701"/>
      <c r="G4" s="701"/>
      <c r="H4" s="701"/>
      <c r="I4" s="701"/>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1"/>
      <c r="BD4" s="701"/>
      <c r="BE4" s="701"/>
      <c r="BF4" s="701"/>
      <c r="BG4" s="701"/>
      <c r="BH4" s="701"/>
      <c r="BI4" s="701"/>
      <c r="BJ4" s="701"/>
      <c r="BK4" s="701"/>
      <c r="BL4" s="701"/>
      <c r="BM4" s="701"/>
      <c r="BN4" s="701"/>
      <c r="BO4" s="701"/>
      <c r="BP4" s="701"/>
      <c r="BQ4" s="701"/>
      <c r="BR4" s="701"/>
      <c r="BS4" s="701"/>
      <c r="BT4" s="701"/>
      <c r="BU4" s="701"/>
      <c r="BV4" s="701"/>
      <c r="BW4" s="702"/>
      <c r="BX4" s="707" t="s">
        <v>1</v>
      </c>
      <c r="BY4" s="708"/>
      <c r="BZ4" s="708"/>
      <c r="CA4" s="708"/>
      <c r="CB4" s="708"/>
      <c r="CC4" s="708"/>
      <c r="CD4" s="708"/>
      <c r="CE4" s="709"/>
      <c r="CF4" s="707" t="s">
        <v>235</v>
      </c>
      <c r="CG4" s="708"/>
      <c r="CH4" s="708"/>
      <c r="CI4" s="708"/>
      <c r="CJ4" s="708"/>
      <c r="CK4" s="708"/>
      <c r="CL4" s="708"/>
      <c r="CM4" s="708"/>
      <c r="CN4" s="708"/>
      <c r="CO4" s="708"/>
      <c r="CP4" s="708"/>
      <c r="CQ4" s="708"/>
      <c r="CR4" s="709"/>
      <c r="CS4" s="709"/>
      <c r="CT4" s="713" t="s">
        <v>8</v>
      </c>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714"/>
      <c r="EB4" s="714"/>
      <c r="EC4" s="714"/>
      <c r="ED4" s="714"/>
      <c r="EE4" s="714"/>
      <c r="EF4" s="714"/>
      <c r="EG4" s="714"/>
      <c r="EH4" s="714"/>
      <c r="EI4" s="714"/>
      <c r="EJ4" s="714"/>
      <c r="EK4" s="714"/>
      <c r="EL4" s="714"/>
      <c r="EM4" s="714"/>
      <c r="EN4" s="714"/>
      <c r="EO4" s="714"/>
      <c r="EP4" s="714"/>
      <c r="EQ4" s="714"/>
      <c r="ER4" s="714"/>
      <c r="ES4" s="715"/>
    </row>
    <row r="5" spans="1:149" ht="11.25" customHeight="1">
      <c r="A5" s="703"/>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9"/>
      <c r="BX5" s="492"/>
      <c r="BY5" s="493"/>
      <c r="BZ5" s="493"/>
      <c r="CA5" s="493"/>
      <c r="CB5" s="493"/>
      <c r="CC5" s="493"/>
      <c r="CD5" s="493"/>
      <c r="CE5" s="494"/>
      <c r="CF5" s="492"/>
      <c r="CG5" s="493"/>
      <c r="CH5" s="493"/>
      <c r="CI5" s="493"/>
      <c r="CJ5" s="493"/>
      <c r="CK5" s="493"/>
      <c r="CL5" s="493"/>
      <c r="CM5" s="493"/>
      <c r="CN5" s="493"/>
      <c r="CO5" s="493"/>
      <c r="CP5" s="493"/>
      <c r="CQ5" s="493"/>
      <c r="CR5" s="494"/>
      <c r="CS5" s="494"/>
      <c r="CT5" s="501" t="s">
        <v>2</v>
      </c>
      <c r="CU5" s="502"/>
      <c r="CV5" s="502"/>
      <c r="CW5" s="502"/>
      <c r="CX5" s="502"/>
      <c r="CY5" s="502"/>
      <c r="CZ5" s="503" t="s">
        <v>550</v>
      </c>
      <c r="DA5" s="504"/>
      <c r="DB5" s="504"/>
      <c r="DC5" s="505" t="s">
        <v>3</v>
      </c>
      <c r="DD5" s="505"/>
      <c r="DE5" s="505"/>
      <c r="DF5" s="506"/>
      <c r="DG5" s="627" t="s">
        <v>231</v>
      </c>
      <c r="DH5" s="628"/>
      <c r="DI5" s="628"/>
      <c r="DJ5" s="628"/>
      <c r="DK5" s="628"/>
      <c r="DL5" s="628"/>
      <c r="DM5" s="628"/>
      <c r="DN5" s="628"/>
      <c r="DO5" s="628"/>
      <c r="DP5" s="628"/>
      <c r="DQ5" s="628"/>
      <c r="DR5" s="628"/>
      <c r="DS5" s="629"/>
      <c r="DT5" s="627" t="s">
        <v>232</v>
      </c>
      <c r="DU5" s="628"/>
      <c r="DV5" s="628"/>
      <c r="DW5" s="628"/>
      <c r="DX5" s="628"/>
      <c r="DY5" s="628"/>
      <c r="DZ5" s="628"/>
      <c r="EA5" s="628"/>
      <c r="EB5" s="628"/>
      <c r="EC5" s="628"/>
      <c r="ED5" s="628"/>
      <c r="EE5" s="628"/>
      <c r="EF5" s="629"/>
      <c r="EG5" s="716" t="s">
        <v>236</v>
      </c>
      <c r="EH5" s="717"/>
      <c r="EI5" s="717"/>
      <c r="EJ5" s="717"/>
      <c r="EK5" s="717"/>
      <c r="EL5" s="717"/>
      <c r="EM5" s="717"/>
      <c r="EN5" s="717"/>
      <c r="EO5" s="717"/>
      <c r="EP5" s="717"/>
      <c r="EQ5" s="717"/>
      <c r="ER5" s="717"/>
      <c r="ES5" s="718"/>
    </row>
    <row r="6" spans="1:149" ht="54" customHeight="1" thickBot="1">
      <c r="A6" s="704"/>
      <c r="B6" s="705"/>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705"/>
      <c r="BB6" s="705"/>
      <c r="BC6" s="705"/>
      <c r="BD6" s="705"/>
      <c r="BE6" s="705"/>
      <c r="BF6" s="705"/>
      <c r="BG6" s="705"/>
      <c r="BH6" s="705"/>
      <c r="BI6" s="705"/>
      <c r="BJ6" s="705"/>
      <c r="BK6" s="705"/>
      <c r="BL6" s="705"/>
      <c r="BM6" s="705"/>
      <c r="BN6" s="705"/>
      <c r="BO6" s="705"/>
      <c r="BP6" s="705"/>
      <c r="BQ6" s="705"/>
      <c r="BR6" s="705"/>
      <c r="BS6" s="705"/>
      <c r="BT6" s="705"/>
      <c r="BU6" s="705"/>
      <c r="BV6" s="705"/>
      <c r="BW6" s="706"/>
      <c r="BX6" s="710"/>
      <c r="BY6" s="711"/>
      <c r="BZ6" s="711"/>
      <c r="CA6" s="711"/>
      <c r="CB6" s="711"/>
      <c r="CC6" s="711"/>
      <c r="CD6" s="711"/>
      <c r="CE6" s="712"/>
      <c r="CF6" s="710"/>
      <c r="CG6" s="711"/>
      <c r="CH6" s="711"/>
      <c r="CI6" s="711"/>
      <c r="CJ6" s="711"/>
      <c r="CK6" s="711"/>
      <c r="CL6" s="711"/>
      <c r="CM6" s="711"/>
      <c r="CN6" s="711"/>
      <c r="CO6" s="711"/>
      <c r="CP6" s="711"/>
      <c r="CQ6" s="711"/>
      <c r="CR6" s="712"/>
      <c r="CS6" s="712"/>
      <c r="CT6" s="693" t="s">
        <v>4</v>
      </c>
      <c r="CU6" s="694"/>
      <c r="CV6" s="694"/>
      <c r="CW6" s="694"/>
      <c r="CX6" s="694"/>
      <c r="CY6" s="694"/>
      <c r="CZ6" s="694"/>
      <c r="DA6" s="694"/>
      <c r="DB6" s="694"/>
      <c r="DC6" s="694"/>
      <c r="DD6" s="694"/>
      <c r="DE6" s="694"/>
      <c r="DF6" s="695"/>
      <c r="DG6" s="630"/>
      <c r="DH6" s="631"/>
      <c r="DI6" s="631"/>
      <c r="DJ6" s="631"/>
      <c r="DK6" s="631"/>
      <c r="DL6" s="631"/>
      <c r="DM6" s="631"/>
      <c r="DN6" s="631"/>
      <c r="DO6" s="631"/>
      <c r="DP6" s="631"/>
      <c r="DQ6" s="631"/>
      <c r="DR6" s="631"/>
      <c r="DS6" s="632"/>
      <c r="DT6" s="630"/>
      <c r="DU6" s="631"/>
      <c r="DV6" s="631"/>
      <c r="DW6" s="631"/>
      <c r="DX6" s="631"/>
      <c r="DY6" s="631"/>
      <c r="DZ6" s="631"/>
      <c r="EA6" s="631"/>
      <c r="EB6" s="631"/>
      <c r="EC6" s="631"/>
      <c r="ED6" s="631"/>
      <c r="EE6" s="631"/>
      <c r="EF6" s="632"/>
      <c r="EG6" s="719"/>
      <c r="EH6" s="720"/>
      <c r="EI6" s="720"/>
      <c r="EJ6" s="720"/>
      <c r="EK6" s="720"/>
      <c r="EL6" s="720"/>
      <c r="EM6" s="720"/>
      <c r="EN6" s="720"/>
      <c r="EO6" s="720"/>
      <c r="EP6" s="720"/>
      <c r="EQ6" s="720"/>
      <c r="ER6" s="720"/>
      <c r="ES6" s="721"/>
    </row>
    <row r="7" spans="1:149" ht="11.25">
      <c r="A7" s="699" t="s">
        <v>9</v>
      </c>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688"/>
      <c r="AW7" s="688"/>
      <c r="AX7" s="688"/>
      <c r="AY7" s="688"/>
      <c r="AZ7" s="688"/>
      <c r="BA7" s="688"/>
      <c r="BB7" s="688"/>
      <c r="BC7" s="688"/>
      <c r="BD7" s="688"/>
      <c r="BE7" s="688"/>
      <c r="BF7" s="688"/>
      <c r="BG7" s="688"/>
      <c r="BH7" s="688"/>
      <c r="BI7" s="688"/>
      <c r="BJ7" s="688"/>
      <c r="BK7" s="688"/>
      <c r="BL7" s="688"/>
      <c r="BM7" s="688"/>
      <c r="BN7" s="688"/>
      <c r="BO7" s="688"/>
      <c r="BP7" s="688"/>
      <c r="BQ7" s="688"/>
      <c r="BR7" s="688"/>
      <c r="BS7" s="688"/>
      <c r="BT7" s="688"/>
      <c r="BU7" s="688"/>
      <c r="BV7" s="688"/>
      <c r="BW7" s="688"/>
      <c r="BX7" s="688" t="s">
        <v>10</v>
      </c>
      <c r="BY7" s="688"/>
      <c r="BZ7" s="688"/>
      <c r="CA7" s="688"/>
      <c r="CB7" s="688"/>
      <c r="CC7" s="688"/>
      <c r="CD7" s="688"/>
      <c r="CE7" s="688"/>
      <c r="CF7" s="688" t="s">
        <v>11</v>
      </c>
      <c r="CG7" s="688"/>
      <c r="CH7" s="688"/>
      <c r="CI7" s="688"/>
      <c r="CJ7" s="688"/>
      <c r="CK7" s="688"/>
      <c r="CL7" s="688"/>
      <c r="CM7" s="688"/>
      <c r="CN7" s="688"/>
      <c r="CO7" s="688"/>
      <c r="CP7" s="688"/>
      <c r="CQ7" s="688"/>
      <c r="CR7" s="688"/>
      <c r="CS7" s="28"/>
      <c r="CT7" s="688" t="s">
        <v>12</v>
      </c>
      <c r="CU7" s="688"/>
      <c r="CV7" s="688"/>
      <c r="CW7" s="688"/>
      <c r="CX7" s="688"/>
      <c r="CY7" s="688"/>
      <c r="CZ7" s="688"/>
      <c r="DA7" s="688"/>
      <c r="DB7" s="688"/>
      <c r="DC7" s="688"/>
      <c r="DD7" s="688"/>
      <c r="DE7" s="688"/>
      <c r="DF7" s="688"/>
      <c r="DG7" s="688" t="s">
        <v>13</v>
      </c>
      <c r="DH7" s="688"/>
      <c r="DI7" s="688"/>
      <c r="DJ7" s="688"/>
      <c r="DK7" s="688"/>
      <c r="DL7" s="688"/>
      <c r="DM7" s="688"/>
      <c r="DN7" s="688"/>
      <c r="DO7" s="688"/>
      <c r="DP7" s="688"/>
      <c r="DQ7" s="688"/>
      <c r="DR7" s="688"/>
      <c r="DS7" s="688"/>
      <c r="DT7" s="688" t="s">
        <v>14</v>
      </c>
      <c r="DU7" s="688"/>
      <c r="DV7" s="688"/>
      <c r="DW7" s="688"/>
      <c r="DX7" s="688"/>
      <c r="DY7" s="688"/>
      <c r="DZ7" s="688"/>
      <c r="EA7" s="688"/>
      <c r="EB7" s="688"/>
      <c r="EC7" s="688"/>
      <c r="ED7" s="688"/>
      <c r="EE7" s="688"/>
      <c r="EF7" s="688"/>
      <c r="EG7" s="688" t="s">
        <v>15</v>
      </c>
      <c r="EH7" s="688"/>
      <c r="EI7" s="688"/>
      <c r="EJ7" s="688"/>
      <c r="EK7" s="688"/>
      <c r="EL7" s="688"/>
      <c r="EM7" s="688"/>
      <c r="EN7" s="688"/>
      <c r="EO7" s="688"/>
      <c r="EP7" s="688"/>
      <c r="EQ7" s="688"/>
      <c r="ER7" s="688"/>
      <c r="ES7" s="689"/>
    </row>
    <row r="8" spans="1:149" ht="12.75" customHeight="1">
      <c r="A8" s="690" t="s">
        <v>36</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18" t="s">
        <v>37</v>
      </c>
      <c r="BY8" s="318"/>
      <c r="BZ8" s="318"/>
      <c r="CA8" s="318"/>
      <c r="CB8" s="318"/>
      <c r="CC8" s="318"/>
      <c r="CD8" s="318"/>
      <c r="CE8" s="318"/>
      <c r="CF8" s="318" t="s">
        <v>38</v>
      </c>
      <c r="CG8" s="318"/>
      <c r="CH8" s="318"/>
      <c r="CI8" s="318"/>
      <c r="CJ8" s="318"/>
      <c r="CK8" s="318"/>
      <c r="CL8" s="318"/>
      <c r="CM8" s="318"/>
      <c r="CN8" s="318"/>
      <c r="CO8" s="318"/>
      <c r="CP8" s="318"/>
      <c r="CQ8" s="318"/>
      <c r="CR8" s="318"/>
      <c r="CS8" s="23"/>
      <c r="CT8" s="691">
        <f>DG8+DT8+EG8</f>
        <v>0</v>
      </c>
      <c r="CU8" s="692"/>
      <c r="CV8" s="692"/>
      <c r="CW8" s="692"/>
      <c r="CX8" s="692"/>
      <c r="CY8" s="692"/>
      <c r="CZ8" s="692"/>
      <c r="DA8" s="692"/>
      <c r="DB8" s="692"/>
      <c r="DC8" s="692"/>
      <c r="DD8" s="692"/>
      <c r="DE8" s="692"/>
      <c r="DF8" s="692"/>
      <c r="DG8" s="691"/>
      <c r="DH8" s="692"/>
      <c r="DI8" s="692"/>
      <c r="DJ8" s="692"/>
      <c r="DK8" s="692"/>
      <c r="DL8" s="692"/>
      <c r="DM8" s="692"/>
      <c r="DN8" s="692"/>
      <c r="DO8" s="692"/>
      <c r="DP8" s="692"/>
      <c r="DQ8" s="692"/>
      <c r="DR8" s="692"/>
      <c r="DS8" s="692"/>
      <c r="DT8" s="691"/>
      <c r="DU8" s="692"/>
      <c r="DV8" s="692"/>
      <c r="DW8" s="692"/>
      <c r="DX8" s="692"/>
      <c r="DY8" s="692"/>
      <c r="DZ8" s="692"/>
      <c r="EA8" s="692"/>
      <c r="EB8" s="692"/>
      <c r="EC8" s="692"/>
      <c r="ED8" s="692"/>
      <c r="EE8" s="692"/>
      <c r="EF8" s="692"/>
      <c r="EG8" s="696"/>
      <c r="EH8" s="697"/>
      <c r="EI8" s="697"/>
      <c r="EJ8" s="697"/>
      <c r="EK8" s="697"/>
      <c r="EL8" s="697"/>
      <c r="EM8" s="697"/>
      <c r="EN8" s="697"/>
      <c r="EO8" s="697"/>
      <c r="EP8" s="697"/>
      <c r="EQ8" s="697"/>
      <c r="ER8" s="697"/>
      <c r="ES8" s="698"/>
    </row>
    <row r="9" spans="1:149" ht="12.75" customHeight="1" thickBot="1">
      <c r="A9" s="395" t="s">
        <v>39</v>
      </c>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7" t="s">
        <v>40</v>
      </c>
      <c r="BY9" s="397"/>
      <c r="BZ9" s="397"/>
      <c r="CA9" s="397"/>
      <c r="CB9" s="397"/>
      <c r="CC9" s="397"/>
      <c r="CD9" s="397"/>
      <c r="CE9" s="397"/>
      <c r="CF9" s="397" t="s">
        <v>38</v>
      </c>
      <c r="CG9" s="397"/>
      <c r="CH9" s="397"/>
      <c r="CI9" s="397"/>
      <c r="CJ9" s="397"/>
      <c r="CK9" s="397"/>
      <c r="CL9" s="397"/>
      <c r="CM9" s="397"/>
      <c r="CN9" s="397"/>
      <c r="CO9" s="397"/>
      <c r="CP9" s="397"/>
      <c r="CQ9" s="397"/>
      <c r="CR9" s="397"/>
      <c r="CS9" s="29"/>
      <c r="CT9" s="684">
        <f>DG9+DT9+EG9</f>
        <v>0</v>
      </c>
      <c r="CU9" s="685"/>
      <c r="CV9" s="685"/>
      <c r="CW9" s="685"/>
      <c r="CX9" s="685"/>
      <c r="CY9" s="685"/>
      <c r="CZ9" s="685"/>
      <c r="DA9" s="685"/>
      <c r="DB9" s="685"/>
      <c r="DC9" s="685"/>
      <c r="DD9" s="685"/>
      <c r="DE9" s="685"/>
      <c r="DF9" s="685"/>
      <c r="DG9" s="686">
        <f>DG10+DG8-DG36+DG62</f>
        <v>0</v>
      </c>
      <c r="DH9" s="681"/>
      <c r="DI9" s="681"/>
      <c r="DJ9" s="681"/>
      <c r="DK9" s="681"/>
      <c r="DL9" s="681"/>
      <c r="DM9" s="681"/>
      <c r="DN9" s="681"/>
      <c r="DO9" s="681"/>
      <c r="DP9" s="681"/>
      <c r="DQ9" s="681"/>
      <c r="DR9" s="681"/>
      <c r="DS9" s="682"/>
      <c r="DT9" s="686">
        <f>DT10+DT8-DT36+DT62</f>
        <v>0</v>
      </c>
      <c r="DU9" s="681"/>
      <c r="DV9" s="681"/>
      <c r="DW9" s="681"/>
      <c r="DX9" s="681"/>
      <c r="DY9" s="681"/>
      <c r="DZ9" s="681"/>
      <c r="EA9" s="681"/>
      <c r="EB9" s="681"/>
      <c r="EC9" s="681"/>
      <c r="ED9" s="681"/>
      <c r="EE9" s="681"/>
      <c r="EF9" s="682"/>
      <c r="EG9" s="686">
        <f>EG10+EG8-EG36+EG62</f>
        <v>0</v>
      </c>
      <c r="EH9" s="681"/>
      <c r="EI9" s="681"/>
      <c r="EJ9" s="681"/>
      <c r="EK9" s="681"/>
      <c r="EL9" s="681"/>
      <c r="EM9" s="681"/>
      <c r="EN9" s="681"/>
      <c r="EO9" s="681"/>
      <c r="EP9" s="681"/>
      <c r="EQ9" s="681"/>
      <c r="ER9" s="681"/>
      <c r="ES9" s="682"/>
    </row>
    <row r="10" spans="1:149" ht="12">
      <c r="A10" s="432" t="s">
        <v>520</v>
      </c>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3"/>
      <c r="AY10" s="433"/>
      <c r="AZ10" s="433"/>
      <c r="BA10" s="433"/>
      <c r="BB10" s="433"/>
      <c r="BC10" s="433"/>
      <c r="BD10" s="433"/>
      <c r="BE10" s="433"/>
      <c r="BF10" s="433"/>
      <c r="BG10" s="433"/>
      <c r="BH10" s="433"/>
      <c r="BI10" s="433"/>
      <c r="BJ10" s="433"/>
      <c r="BK10" s="433"/>
      <c r="BL10" s="433"/>
      <c r="BM10" s="433"/>
      <c r="BN10" s="433"/>
      <c r="BO10" s="433"/>
      <c r="BP10" s="433"/>
      <c r="BQ10" s="433"/>
      <c r="BR10" s="433"/>
      <c r="BS10" s="433"/>
      <c r="BT10" s="433"/>
      <c r="BU10" s="433"/>
      <c r="BV10" s="433"/>
      <c r="BW10" s="433"/>
      <c r="BX10" s="434" t="s">
        <v>41</v>
      </c>
      <c r="BY10" s="434"/>
      <c r="BZ10" s="434"/>
      <c r="CA10" s="434"/>
      <c r="CB10" s="434"/>
      <c r="CC10" s="434"/>
      <c r="CD10" s="434"/>
      <c r="CE10" s="434"/>
      <c r="CF10" s="434"/>
      <c r="CG10" s="434"/>
      <c r="CH10" s="434"/>
      <c r="CI10" s="434"/>
      <c r="CJ10" s="434"/>
      <c r="CK10" s="434"/>
      <c r="CL10" s="434"/>
      <c r="CM10" s="434"/>
      <c r="CN10" s="434"/>
      <c r="CO10" s="434"/>
      <c r="CP10" s="434"/>
      <c r="CQ10" s="434"/>
      <c r="CR10" s="434"/>
      <c r="CS10" s="30"/>
      <c r="CT10" s="412">
        <f>DG10+DT10+EG10</f>
        <v>52398691.66</v>
      </c>
      <c r="CU10" s="413"/>
      <c r="CV10" s="413"/>
      <c r="CW10" s="413"/>
      <c r="CX10" s="413"/>
      <c r="CY10" s="413"/>
      <c r="CZ10" s="413"/>
      <c r="DA10" s="413"/>
      <c r="DB10" s="413"/>
      <c r="DC10" s="413"/>
      <c r="DD10" s="413"/>
      <c r="DE10" s="413"/>
      <c r="DF10" s="413"/>
      <c r="DG10" s="412">
        <f>DG15</f>
        <v>46239398</v>
      </c>
      <c r="DH10" s="413"/>
      <c r="DI10" s="413"/>
      <c r="DJ10" s="413"/>
      <c r="DK10" s="413"/>
      <c r="DL10" s="413"/>
      <c r="DM10" s="413"/>
      <c r="DN10" s="413"/>
      <c r="DO10" s="413"/>
      <c r="DP10" s="413"/>
      <c r="DQ10" s="413"/>
      <c r="DR10" s="413"/>
      <c r="DS10" s="413"/>
      <c r="DT10" s="412">
        <f>DT23</f>
        <v>0</v>
      </c>
      <c r="DU10" s="413"/>
      <c r="DV10" s="413"/>
      <c r="DW10" s="413"/>
      <c r="DX10" s="413"/>
      <c r="DY10" s="413"/>
      <c r="DZ10" s="413"/>
      <c r="EA10" s="413"/>
      <c r="EB10" s="413"/>
      <c r="EC10" s="413"/>
      <c r="ED10" s="413"/>
      <c r="EE10" s="413"/>
      <c r="EF10" s="413"/>
      <c r="EG10" s="722">
        <f>EG11+EG14+EG27+EG23+EG20+EG34</f>
        <v>6159293.66</v>
      </c>
      <c r="EH10" s="723"/>
      <c r="EI10" s="723"/>
      <c r="EJ10" s="723"/>
      <c r="EK10" s="723"/>
      <c r="EL10" s="723"/>
      <c r="EM10" s="723"/>
      <c r="EN10" s="723"/>
      <c r="EO10" s="723"/>
      <c r="EP10" s="723"/>
      <c r="EQ10" s="723"/>
      <c r="ER10" s="723"/>
      <c r="ES10" s="724"/>
    </row>
    <row r="11" spans="1:149" ht="23.25" customHeight="1">
      <c r="A11" s="316" t="s">
        <v>42</v>
      </c>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c r="BW11" s="317"/>
      <c r="BX11" s="318" t="s">
        <v>43</v>
      </c>
      <c r="BY11" s="318"/>
      <c r="BZ11" s="318"/>
      <c r="CA11" s="318"/>
      <c r="CB11" s="318"/>
      <c r="CC11" s="318"/>
      <c r="CD11" s="318"/>
      <c r="CE11" s="318"/>
      <c r="CF11" s="318" t="s">
        <v>44</v>
      </c>
      <c r="CG11" s="318"/>
      <c r="CH11" s="318"/>
      <c r="CI11" s="318"/>
      <c r="CJ11" s="318"/>
      <c r="CK11" s="318"/>
      <c r="CL11" s="318"/>
      <c r="CM11" s="318"/>
      <c r="CN11" s="318"/>
      <c r="CO11" s="318"/>
      <c r="CP11" s="318"/>
      <c r="CQ11" s="318"/>
      <c r="CR11" s="318"/>
      <c r="CS11" s="21"/>
      <c r="CT11" s="678">
        <f>EG11</f>
        <v>1949.18</v>
      </c>
      <c r="CU11" s="679"/>
      <c r="CV11" s="679"/>
      <c r="CW11" s="679"/>
      <c r="CX11" s="679"/>
      <c r="CY11" s="679"/>
      <c r="CZ11" s="679"/>
      <c r="DA11" s="679"/>
      <c r="DB11" s="679"/>
      <c r="DC11" s="679"/>
      <c r="DD11" s="679"/>
      <c r="DE11" s="679"/>
      <c r="DF11" s="679"/>
      <c r="DG11" s="326"/>
      <c r="DH11" s="327"/>
      <c r="DI11" s="327"/>
      <c r="DJ11" s="327"/>
      <c r="DK11" s="327"/>
      <c r="DL11" s="327"/>
      <c r="DM11" s="327"/>
      <c r="DN11" s="327"/>
      <c r="DO11" s="327"/>
      <c r="DP11" s="327"/>
      <c r="DQ11" s="327"/>
      <c r="DR11" s="327"/>
      <c r="DS11" s="327"/>
      <c r="DT11" s="326"/>
      <c r="DU11" s="327"/>
      <c r="DV11" s="327"/>
      <c r="DW11" s="327"/>
      <c r="DX11" s="327"/>
      <c r="DY11" s="327"/>
      <c r="DZ11" s="327"/>
      <c r="EA11" s="327"/>
      <c r="EB11" s="327"/>
      <c r="EC11" s="327"/>
      <c r="ED11" s="327"/>
      <c r="EE11" s="327"/>
      <c r="EF11" s="327"/>
      <c r="EG11" s="326">
        <v>1949.18</v>
      </c>
      <c r="EH11" s="327"/>
      <c r="EI11" s="327"/>
      <c r="EJ11" s="327"/>
      <c r="EK11" s="327"/>
      <c r="EL11" s="327"/>
      <c r="EM11" s="327"/>
      <c r="EN11" s="327"/>
      <c r="EO11" s="327"/>
      <c r="EP11" s="327"/>
      <c r="EQ11" s="327"/>
      <c r="ER11" s="327"/>
      <c r="ES11" s="328"/>
    </row>
    <row r="12" spans="1:149" ht="12.75" customHeight="1">
      <c r="A12" s="419" t="s">
        <v>45</v>
      </c>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318" t="s">
        <v>46</v>
      </c>
      <c r="BY12" s="318"/>
      <c r="BZ12" s="318"/>
      <c r="CA12" s="318"/>
      <c r="CB12" s="318"/>
      <c r="CC12" s="318"/>
      <c r="CD12" s="318"/>
      <c r="CE12" s="318"/>
      <c r="CF12" s="318"/>
      <c r="CG12" s="318"/>
      <c r="CH12" s="318"/>
      <c r="CI12" s="318"/>
      <c r="CJ12" s="318"/>
      <c r="CK12" s="318"/>
      <c r="CL12" s="318"/>
      <c r="CM12" s="318"/>
      <c r="CN12" s="318"/>
      <c r="CO12" s="318"/>
      <c r="CP12" s="318"/>
      <c r="CQ12" s="318"/>
      <c r="CR12" s="318"/>
      <c r="CS12" s="673"/>
      <c r="CT12" s="326">
        <f>EG12</f>
        <v>0</v>
      </c>
      <c r="CU12" s="327"/>
      <c r="CV12" s="327"/>
      <c r="CW12" s="327"/>
      <c r="CX12" s="327"/>
      <c r="CY12" s="327"/>
      <c r="CZ12" s="327"/>
      <c r="DA12" s="327"/>
      <c r="DB12" s="327"/>
      <c r="DC12" s="327"/>
      <c r="DD12" s="327"/>
      <c r="DE12" s="327"/>
      <c r="DF12" s="327"/>
      <c r="DG12" s="326"/>
      <c r="DH12" s="327"/>
      <c r="DI12" s="327"/>
      <c r="DJ12" s="327"/>
      <c r="DK12" s="327"/>
      <c r="DL12" s="327"/>
      <c r="DM12" s="327"/>
      <c r="DN12" s="327"/>
      <c r="DO12" s="327"/>
      <c r="DP12" s="327"/>
      <c r="DQ12" s="327"/>
      <c r="DR12" s="327"/>
      <c r="DS12" s="327"/>
      <c r="DT12" s="326"/>
      <c r="DU12" s="327"/>
      <c r="DV12" s="327"/>
      <c r="DW12" s="327"/>
      <c r="DX12" s="327"/>
      <c r="DY12" s="327"/>
      <c r="DZ12" s="327"/>
      <c r="EA12" s="327"/>
      <c r="EB12" s="327"/>
      <c r="EC12" s="327"/>
      <c r="ED12" s="327"/>
      <c r="EE12" s="327"/>
      <c r="EF12" s="327"/>
      <c r="EG12" s="326"/>
      <c r="EH12" s="327"/>
      <c r="EI12" s="327"/>
      <c r="EJ12" s="327"/>
      <c r="EK12" s="327"/>
      <c r="EL12" s="327"/>
      <c r="EM12" s="327"/>
      <c r="EN12" s="327"/>
      <c r="EO12" s="327"/>
      <c r="EP12" s="327"/>
      <c r="EQ12" s="327"/>
      <c r="ER12" s="327"/>
      <c r="ES12" s="328"/>
    </row>
    <row r="13" spans="1:149" ht="12" customHeight="1">
      <c r="A13" s="419" t="s">
        <v>491</v>
      </c>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318"/>
      <c r="BY13" s="318"/>
      <c r="BZ13" s="318"/>
      <c r="CA13" s="318"/>
      <c r="CB13" s="318"/>
      <c r="CC13" s="318"/>
      <c r="CD13" s="318"/>
      <c r="CE13" s="318"/>
      <c r="CF13" s="318"/>
      <c r="CG13" s="318"/>
      <c r="CH13" s="318"/>
      <c r="CI13" s="318"/>
      <c r="CJ13" s="318"/>
      <c r="CK13" s="318"/>
      <c r="CL13" s="318"/>
      <c r="CM13" s="318"/>
      <c r="CN13" s="318"/>
      <c r="CO13" s="318"/>
      <c r="CP13" s="318"/>
      <c r="CQ13" s="318"/>
      <c r="CR13" s="318"/>
      <c r="CS13" s="673"/>
      <c r="CT13" s="327"/>
      <c r="CU13" s="327"/>
      <c r="CV13" s="327"/>
      <c r="CW13" s="327"/>
      <c r="CX13" s="327"/>
      <c r="CY13" s="327"/>
      <c r="CZ13" s="327"/>
      <c r="DA13" s="327"/>
      <c r="DB13" s="327"/>
      <c r="DC13" s="327"/>
      <c r="DD13" s="327"/>
      <c r="DE13" s="327"/>
      <c r="DF13" s="327"/>
      <c r="DG13" s="327"/>
      <c r="DH13" s="327"/>
      <c r="DI13" s="327"/>
      <c r="DJ13" s="327"/>
      <c r="DK13" s="327"/>
      <c r="DL13" s="327"/>
      <c r="DM13" s="327"/>
      <c r="DN13" s="327"/>
      <c r="DO13" s="327"/>
      <c r="DP13" s="327"/>
      <c r="DQ13" s="327"/>
      <c r="DR13" s="327"/>
      <c r="DS13" s="327"/>
      <c r="DT13" s="327"/>
      <c r="DU13" s="327"/>
      <c r="DV13" s="327"/>
      <c r="DW13" s="327"/>
      <c r="DX13" s="327"/>
      <c r="DY13" s="327"/>
      <c r="DZ13" s="327"/>
      <c r="EA13" s="327"/>
      <c r="EB13" s="327"/>
      <c r="EC13" s="327"/>
      <c r="ED13" s="327"/>
      <c r="EE13" s="327"/>
      <c r="EF13" s="327"/>
      <c r="EG13" s="327"/>
      <c r="EH13" s="327"/>
      <c r="EI13" s="327"/>
      <c r="EJ13" s="327"/>
      <c r="EK13" s="327"/>
      <c r="EL13" s="327"/>
      <c r="EM13" s="327"/>
      <c r="EN13" s="327"/>
      <c r="EO13" s="327"/>
      <c r="EP13" s="327"/>
      <c r="EQ13" s="327"/>
      <c r="ER13" s="327"/>
      <c r="ES13" s="328"/>
    </row>
    <row r="14" spans="1:149" ht="21.75" customHeight="1">
      <c r="A14" s="316" t="s">
        <v>47</v>
      </c>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8" t="s">
        <v>48</v>
      </c>
      <c r="BY14" s="318"/>
      <c r="BZ14" s="318"/>
      <c r="CA14" s="318"/>
      <c r="CB14" s="318"/>
      <c r="CC14" s="318"/>
      <c r="CD14" s="318"/>
      <c r="CE14" s="318"/>
      <c r="CF14" s="318" t="s">
        <v>49</v>
      </c>
      <c r="CG14" s="318"/>
      <c r="CH14" s="318"/>
      <c r="CI14" s="318"/>
      <c r="CJ14" s="318"/>
      <c r="CK14" s="318"/>
      <c r="CL14" s="318"/>
      <c r="CM14" s="318"/>
      <c r="CN14" s="318"/>
      <c r="CO14" s="318"/>
      <c r="CP14" s="318"/>
      <c r="CQ14" s="318"/>
      <c r="CR14" s="318"/>
      <c r="CS14" s="21"/>
      <c r="CT14" s="326">
        <f>DG14+EG14</f>
        <v>52396742.480000004</v>
      </c>
      <c r="CU14" s="327"/>
      <c r="CV14" s="327"/>
      <c r="CW14" s="327"/>
      <c r="CX14" s="327"/>
      <c r="CY14" s="327"/>
      <c r="CZ14" s="327"/>
      <c r="DA14" s="327"/>
      <c r="DB14" s="327"/>
      <c r="DC14" s="327"/>
      <c r="DD14" s="327"/>
      <c r="DE14" s="327"/>
      <c r="DF14" s="327"/>
      <c r="DG14" s="326">
        <f>DG15</f>
        <v>46239398</v>
      </c>
      <c r="DH14" s="327"/>
      <c r="DI14" s="327"/>
      <c r="DJ14" s="327"/>
      <c r="DK14" s="327"/>
      <c r="DL14" s="327"/>
      <c r="DM14" s="327"/>
      <c r="DN14" s="327"/>
      <c r="DO14" s="327"/>
      <c r="DP14" s="327"/>
      <c r="DQ14" s="327"/>
      <c r="DR14" s="327"/>
      <c r="DS14" s="327"/>
      <c r="DT14" s="326"/>
      <c r="DU14" s="327"/>
      <c r="DV14" s="327"/>
      <c r="DW14" s="327"/>
      <c r="DX14" s="327"/>
      <c r="DY14" s="327"/>
      <c r="DZ14" s="327"/>
      <c r="EA14" s="327"/>
      <c r="EB14" s="327"/>
      <c r="EC14" s="327"/>
      <c r="ED14" s="327"/>
      <c r="EE14" s="327"/>
      <c r="EF14" s="327"/>
      <c r="EG14" s="326">
        <f>EG17+EG19+EG18+EG16</f>
        <v>6157344.48</v>
      </c>
      <c r="EH14" s="327"/>
      <c r="EI14" s="327"/>
      <c r="EJ14" s="327"/>
      <c r="EK14" s="327"/>
      <c r="EL14" s="327"/>
      <c r="EM14" s="327"/>
      <c r="EN14" s="327"/>
      <c r="EO14" s="327"/>
      <c r="EP14" s="327"/>
      <c r="EQ14" s="327"/>
      <c r="ER14" s="327"/>
      <c r="ES14" s="328"/>
    </row>
    <row r="15" spans="1:149" ht="44.25" customHeight="1">
      <c r="A15" s="329" t="s">
        <v>443</v>
      </c>
      <c r="B15" s="330"/>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18" t="s">
        <v>50</v>
      </c>
      <c r="BY15" s="318"/>
      <c r="BZ15" s="318"/>
      <c r="CA15" s="318"/>
      <c r="CB15" s="318"/>
      <c r="CC15" s="318"/>
      <c r="CD15" s="318"/>
      <c r="CE15" s="318"/>
      <c r="CF15" s="318" t="s">
        <v>49</v>
      </c>
      <c r="CG15" s="318"/>
      <c r="CH15" s="318"/>
      <c r="CI15" s="318"/>
      <c r="CJ15" s="318"/>
      <c r="CK15" s="318"/>
      <c r="CL15" s="318"/>
      <c r="CM15" s="318"/>
      <c r="CN15" s="318"/>
      <c r="CO15" s="318"/>
      <c r="CP15" s="318"/>
      <c r="CQ15" s="318"/>
      <c r="CR15" s="318"/>
      <c r="CS15" s="24"/>
      <c r="CT15" s="326">
        <f>DG15</f>
        <v>46239398</v>
      </c>
      <c r="CU15" s="327"/>
      <c r="CV15" s="327"/>
      <c r="CW15" s="327"/>
      <c r="CX15" s="327"/>
      <c r="CY15" s="327"/>
      <c r="CZ15" s="327"/>
      <c r="DA15" s="327"/>
      <c r="DB15" s="327"/>
      <c r="DC15" s="327"/>
      <c r="DD15" s="327"/>
      <c r="DE15" s="327"/>
      <c r="DF15" s="327"/>
      <c r="DG15" s="326">
        <v>46239398</v>
      </c>
      <c r="DH15" s="327"/>
      <c r="DI15" s="327"/>
      <c r="DJ15" s="327"/>
      <c r="DK15" s="327"/>
      <c r="DL15" s="327"/>
      <c r="DM15" s="327"/>
      <c r="DN15" s="327"/>
      <c r="DO15" s="327"/>
      <c r="DP15" s="327"/>
      <c r="DQ15" s="327"/>
      <c r="DR15" s="327"/>
      <c r="DS15" s="327"/>
      <c r="DT15" s="326"/>
      <c r="DU15" s="327"/>
      <c r="DV15" s="327"/>
      <c r="DW15" s="327"/>
      <c r="DX15" s="327"/>
      <c r="DY15" s="327"/>
      <c r="DZ15" s="327"/>
      <c r="EA15" s="327"/>
      <c r="EB15" s="327"/>
      <c r="EC15" s="327"/>
      <c r="ED15" s="327"/>
      <c r="EE15" s="327"/>
      <c r="EF15" s="327"/>
      <c r="EG15" s="313"/>
      <c r="EH15" s="622"/>
      <c r="EI15" s="622"/>
      <c r="EJ15" s="622"/>
      <c r="EK15" s="622"/>
      <c r="EL15" s="622"/>
      <c r="EM15" s="622"/>
      <c r="EN15" s="622"/>
      <c r="EO15" s="622"/>
      <c r="EP15" s="622"/>
      <c r="EQ15" s="622"/>
      <c r="ER15" s="622"/>
      <c r="ES15" s="623"/>
    </row>
    <row r="16" spans="1:149" ht="11.25" customHeight="1">
      <c r="A16" s="329" t="s">
        <v>522</v>
      </c>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c r="AG16" s="330"/>
      <c r="AH16" s="330"/>
      <c r="AI16" s="330"/>
      <c r="AJ16" s="330"/>
      <c r="AK16" s="330"/>
      <c r="AL16" s="330"/>
      <c r="AM16" s="330"/>
      <c r="AN16" s="330"/>
      <c r="AO16" s="330"/>
      <c r="AP16" s="330"/>
      <c r="AQ16" s="330"/>
      <c r="AR16" s="330"/>
      <c r="AS16" s="330"/>
      <c r="AT16" s="330"/>
      <c r="AU16" s="330"/>
      <c r="AV16" s="330"/>
      <c r="AW16" s="330"/>
      <c r="AX16" s="330"/>
      <c r="AY16" s="330"/>
      <c r="AZ16" s="330"/>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18" t="s">
        <v>51</v>
      </c>
      <c r="BY16" s="318"/>
      <c r="BZ16" s="318"/>
      <c r="CA16" s="318"/>
      <c r="CB16" s="318"/>
      <c r="CC16" s="318"/>
      <c r="CD16" s="318"/>
      <c r="CE16" s="318"/>
      <c r="CF16" s="318" t="s">
        <v>49</v>
      </c>
      <c r="CG16" s="318"/>
      <c r="CH16" s="318"/>
      <c r="CI16" s="318"/>
      <c r="CJ16" s="318"/>
      <c r="CK16" s="318"/>
      <c r="CL16" s="318"/>
      <c r="CM16" s="318"/>
      <c r="CN16" s="318"/>
      <c r="CO16" s="318"/>
      <c r="CP16" s="318"/>
      <c r="CQ16" s="318"/>
      <c r="CR16" s="318"/>
      <c r="CS16" s="21"/>
      <c r="CT16" s="326">
        <f>DG16+DT16+EG16</f>
        <v>6100948</v>
      </c>
      <c r="CU16" s="327"/>
      <c r="CV16" s="327"/>
      <c r="CW16" s="327"/>
      <c r="CX16" s="327"/>
      <c r="CY16" s="327"/>
      <c r="CZ16" s="327"/>
      <c r="DA16" s="327"/>
      <c r="DB16" s="327"/>
      <c r="DC16" s="327"/>
      <c r="DD16" s="327"/>
      <c r="DE16" s="327"/>
      <c r="DF16" s="327"/>
      <c r="DG16" s="326"/>
      <c r="DH16" s="327"/>
      <c r="DI16" s="327"/>
      <c r="DJ16" s="327"/>
      <c r="DK16" s="327"/>
      <c r="DL16" s="327"/>
      <c r="DM16" s="327"/>
      <c r="DN16" s="327"/>
      <c r="DO16" s="327"/>
      <c r="DP16" s="327"/>
      <c r="DQ16" s="327"/>
      <c r="DR16" s="327"/>
      <c r="DS16" s="327"/>
      <c r="DT16" s="326"/>
      <c r="DU16" s="327"/>
      <c r="DV16" s="327"/>
      <c r="DW16" s="327"/>
      <c r="DX16" s="327"/>
      <c r="DY16" s="327"/>
      <c r="DZ16" s="327"/>
      <c r="EA16" s="327"/>
      <c r="EB16" s="327"/>
      <c r="EC16" s="327"/>
      <c r="ED16" s="327"/>
      <c r="EE16" s="327"/>
      <c r="EF16" s="327"/>
      <c r="EG16" s="313">
        <f>600960+5299988+200000</f>
        <v>6100948</v>
      </c>
      <c r="EH16" s="622"/>
      <c r="EI16" s="622"/>
      <c r="EJ16" s="622"/>
      <c r="EK16" s="622"/>
      <c r="EL16" s="622"/>
      <c r="EM16" s="622"/>
      <c r="EN16" s="622"/>
      <c r="EO16" s="622"/>
      <c r="EP16" s="622"/>
      <c r="EQ16" s="622"/>
      <c r="ER16" s="622"/>
      <c r="ES16" s="623"/>
    </row>
    <row r="17" spans="1:149" ht="21" customHeight="1">
      <c r="A17" s="329" t="s">
        <v>234</v>
      </c>
      <c r="B17" s="677"/>
      <c r="C17" s="677"/>
      <c r="D17" s="677"/>
      <c r="E17" s="677"/>
      <c r="F17" s="677"/>
      <c r="G17" s="677"/>
      <c r="H17" s="677"/>
      <c r="I17" s="677"/>
      <c r="J17" s="677"/>
      <c r="K17" s="677"/>
      <c r="L17" s="677"/>
      <c r="M17" s="677"/>
      <c r="N17" s="677"/>
      <c r="O17" s="677"/>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c r="AX17" s="677"/>
      <c r="AY17" s="677"/>
      <c r="AZ17" s="677"/>
      <c r="BA17" s="677"/>
      <c r="BB17" s="677"/>
      <c r="BC17" s="677"/>
      <c r="BD17" s="677"/>
      <c r="BE17" s="677"/>
      <c r="BF17" s="677"/>
      <c r="BG17" s="677"/>
      <c r="BH17" s="677"/>
      <c r="BI17" s="677"/>
      <c r="BJ17" s="677"/>
      <c r="BK17" s="677"/>
      <c r="BL17" s="677"/>
      <c r="BM17" s="677"/>
      <c r="BN17" s="677"/>
      <c r="BO17" s="677"/>
      <c r="BP17" s="677"/>
      <c r="BQ17" s="677"/>
      <c r="BR17" s="677"/>
      <c r="BS17" s="677"/>
      <c r="BT17" s="677"/>
      <c r="BU17" s="677"/>
      <c r="BV17" s="677"/>
      <c r="BW17" s="677"/>
      <c r="BX17" s="318" t="s">
        <v>233</v>
      </c>
      <c r="BY17" s="318"/>
      <c r="BZ17" s="318"/>
      <c r="CA17" s="318"/>
      <c r="CB17" s="318"/>
      <c r="CC17" s="318"/>
      <c r="CD17" s="318"/>
      <c r="CE17" s="318"/>
      <c r="CF17" s="318" t="s">
        <v>49</v>
      </c>
      <c r="CG17" s="318"/>
      <c r="CH17" s="318"/>
      <c r="CI17" s="318"/>
      <c r="CJ17" s="318"/>
      <c r="CK17" s="318"/>
      <c r="CL17" s="318"/>
      <c r="CM17" s="318"/>
      <c r="CN17" s="318"/>
      <c r="CO17" s="318"/>
      <c r="CP17" s="318"/>
      <c r="CQ17" s="318"/>
      <c r="CR17" s="318"/>
      <c r="CS17" s="21"/>
      <c r="CT17" s="326">
        <f>EG17</f>
        <v>56396.48</v>
      </c>
      <c r="CU17" s="327"/>
      <c r="CV17" s="327"/>
      <c r="CW17" s="327"/>
      <c r="CX17" s="327"/>
      <c r="CY17" s="327"/>
      <c r="CZ17" s="327"/>
      <c r="DA17" s="327"/>
      <c r="DB17" s="327"/>
      <c r="DC17" s="327"/>
      <c r="DD17" s="327"/>
      <c r="DE17" s="327"/>
      <c r="DF17" s="327"/>
      <c r="DG17" s="326"/>
      <c r="DH17" s="327"/>
      <c r="DI17" s="327"/>
      <c r="DJ17" s="327"/>
      <c r="DK17" s="327"/>
      <c r="DL17" s="327"/>
      <c r="DM17" s="327"/>
      <c r="DN17" s="327"/>
      <c r="DO17" s="327"/>
      <c r="DP17" s="327"/>
      <c r="DQ17" s="327"/>
      <c r="DR17" s="327"/>
      <c r="DS17" s="327"/>
      <c r="DT17" s="326"/>
      <c r="DU17" s="327"/>
      <c r="DV17" s="327"/>
      <c r="DW17" s="327"/>
      <c r="DX17" s="327"/>
      <c r="DY17" s="327"/>
      <c r="DZ17" s="327"/>
      <c r="EA17" s="327"/>
      <c r="EB17" s="327"/>
      <c r="EC17" s="327"/>
      <c r="ED17" s="327"/>
      <c r="EE17" s="327"/>
      <c r="EF17" s="327"/>
      <c r="EG17" s="326">
        <v>56396.48</v>
      </c>
      <c r="EH17" s="327"/>
      <c r="EI17" s="327"/>
      <c r="EJ17" s="327"/>
      <c r="EK17" s="327"/>
      <c r="EL17" s="327"/>
      <c r="EM17" s="327"/>
      <c r="EN17" s="327"/>
      <c r="EO17" s="327"/>
      <c r="EP17" s="327"/>
      <c r="EQ17" s="327"/>
      <c r="ER17" s="327"/>
      <c r="ES17" s="328"/>
    </row>
    <row r="18" spans="1:149" ht="12.75" customHeight="1">
      <c r="A18" s="424" t="s">
        <v>503</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0"/>
      <c r="AS18" s="330"/>
      <c r="AT18" s="330"/>
      <c r="AU18" s="330"/>
      <c r="AV18" s="330"/>
      <c r="AW18" s="330"/>
      <c r="AX18" s="330"/>
      <c r="AY18" s="330"/>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c r="BW18" s="330"/>
      <c r="BX18" s="318" t="s">
        <v>237</v>
      </c>
      <c r="BY18" s="318"/>
      <c r="BZ18" s="318"/>
      <c r="CA18" s="318"/>
      <c r="CB18" s="318"/>
      <c r="CC18" s="318"/>
      <c r="CD18" s="318"/>
      <c r="CE18" s="318"/>
      <c r="CF18" s="318" t="s">
        <v>49</v>
      </c>
      <c r="CG18" s="318"/>
      <c r="CH18" s="318"/>
      <c r="CI18" s="318"/>
      <c r="CJ18" s="318"/>
      <c r="CK18" s="318"/>
      <c r="CL18" s="318"/>
      <c r="CM18" s="318"/>
      <c r="CN18" s="318"/>
      <c r="CO18" s="318"/>
      <c r="CP18" s="318"/>
      <c r="CQ18" s="318"/>
      <c r="CR18" s="318"/>
      <c r="CS18" s="35"/>
      <c r="CT18" s="326">
        <f>EG18</f>
        <v>0</v>
      </c>
      <c r="CU18" s="331"/>
      <c r="CV18" s="331"/>
      <c r="CW18" s="331"/>
      <c r="CX18" s="331"/>
      <c r="CY18" s="331"/>
      <c r="CZ18" s="331"/>
      <c r="DA18" s="331"/>
      <c r="DB18" s="331"/>
      <c r="DC18" s="331"/>
      <c r="DD18" s="331"/>
      <c r="DE18" s="331"/>
      <c r="DF18" s="331"/>
      <c r="DG18" s="326"/>
      <c r="DH18" s="331"/>
      <c r="DI18" s="331"/>
      <c r="DJ18" s="331"/>
      <c r="DK18" s="331"/>
      <c r="DL18" s="331"/>
      <c r="DM18" s="331"/>
      <c r="DN18" s="331"/>
      <c r="DO18" s="331"/>
      <c r="DP18" s="331"/>
      <c r="DQ18" s="331"/>
      <c r="DR18" s="331"/>
      <c r="DS18" s="331"/>
      <c r="DT18" s="326"/>
      <c r="DU18" s="331"/>
      <c r="DV18" s="331"/>
      <c r="DW18" s="331"/>
      <c r="DX18" s="331"/>
      <c r="DY18" s="331"/>
      <c r="DZ18" s="331"/>
      <c r="EA18" s="331"/>
      <c r="EB18" s="331"/>
      <c r="EC18" s="331"/>
      <c r="ED18" s="331"/>
      <c r="EE18" s="331"/>
      <c r="EF18" s="331"/>
      <c r="EG18" s="313"/>
      <c r="EH18" s="314"/>
      <c r="EI18" s="314"/>
      <c r="EJ18" s="314"/>
      <c r="EK18" s="314"/>
      <c r="EL18" s="314"/>
      <c r="EM18" s="314"/>
      <c r="EN18" s="314"/>
      <c r="EO18" s="314"/>
      <c r="EP18" s="314"/>
      <c r="EQ18" s="314"/>
      <c r="ER18" s="314"/>
      <c r="ES18" s="315"/>
    </row>
    <row r="19" spans="1:149" ht="10.5" customHeight="1" hidden="1">
      <c r="A19" s="424" t="s">
        <v>457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0"/>
      <c r="BL19" s="330"/>
      <c r="BM19" s="330"/>
      <c r="BN19" s="330"/>
      <c r="BO19" s="330"/>
      <c r="BP19" s="330"/>
      <c r="BQ19" s="330"/>
      <c r="BR19" s="330"/>
      <c r="BS19" s="330"/>
      <c r="BT19" s="330"/>
      <c r="BU19" s="330"/>
      <c r="BV19" s="330"/>
      <c r="BW19" s="330"/>
      <c r="BX19" s="318" t="s">
        <v>255</v>
      </c>
      <c r="BY19" s="318"/>
      <c r="BZ19" s="318"/>
      <c r="CA19" s="318"/>
      <c r="CB19" s="318"/>
      <c r="CC19" s="318"/>
      <c r="CD19" s="318"/>
      <c r="CE19" s="318"/>
      <c r="CF19" s="318"/>
      <c r="CG19" s="318"/>
      <c r="CH19" s="318"/>
      <c r="CI19" s="318"/>
      <c r="CJ19" s="318"/>
      <c r="CK19" s="318"/>
      <c r="CL19" s="318"/>
      <c r="CM19" s="318"/>
      <c r="CN19" s="318"/>
      <c r="CO19" s="318"/>
      <c r="CP19" s="318"/>
      <c r="CQ19" s="318"/>
      <c r="CR19" s="318"/>
      <c r="CS19" s="35"/>
      <c r="CT19" s="326">
        <f>EG19</f>
        <v>0</v>
      </c>
      <c r="CU19" s="331"/>
      <c r="CV19" s="331"/>
      <c r="CW19" s="331"/>
      <c r="CX19" s="331"/>
      <c r="CY19" s="331"/>
      <c r="CZ19" s="331"/>
      <c r="DA19" s="331"/>
      <c r="DB19" s="331"/>
      <c r="DC19" s="331"/>
      <c r="DD19" s="331"/>
      <c r="DE19" s="331"/>
      <c r="DF19" s="331"/>
      <c r="DG19" s="326"/>
      <c r="DH19" s="331"/>
      <c r="DI19" s="331"/>
      <c r="DJ19" s="331"/>
      <c r="DK19" s="331"/>
      <c r="DL19" s="331"/>
      <c r="DM19" s="331"/>
      <c r="DN19" s="331"/>
      <c r="DO19" s="331"/>
      <c r="DP19" s="331"/>
      <c r="DQ19" s="331"/>
      <c r="DR19" s="331"/>
      <c r="DS19" s="331"/>
      <c r="DT19" s="326"/>
      <c r="DU19" s="331"/>
      <c r="DV19" s="331"/>
      <c r="DW19" s="331"/>
      <c r="DX19" s="331"/>
      <c r="DY19" s="331"/>
      <c r="DZ19" s="331"/>
      <c r="EA19" s="331"/>
      <c r="EB19" s="331"/>
      <c r="EC19" s="331"/>
      <c r="ED19" s="331"/>
      <c r="EE19" s="331"/>
      <c r="EF19" s="331"/>
      <c r="EG19" s="313"/>
      <c r="EH19" s="314"/>
      <c r="EI19" s="314"/>
      <c r="EJ19" s="314"/>
      <c r="EK19" s="314"/>
      <c r="EL19" s="314"/>
      <c r="EM19" s="314"/>
      <c r="EN19" s="314"/>
      <c r="EO19" s="314"/>
      <c r="EP19" s="314"/>
      <c r="EQ19" s="314"/>
      <c r="ER19" s="314"/>
      <c r="ES19" s="315"/>
    </row>
    <row r="20" spans="1:149" ht="21.75" customHeight="1">
      <c r="A20" s="316" t="s">
        <v>52</v>
      </c>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8" t="s">
        <v>53</v>
      </c>
      <c r="BY20" s="318"/>
      <c r="BZ20" s="318"/>
      <c r="CA20" s="318"/>
      <c r="CB20" s="318"/>
      <c r="CC20" s="318"/>
      <c r="CD20" s="318"/>
      <c r="CE20" s="318"/>
      <c r="CF20" s="318" t="s">
        <v>54</v>
      </c>
      <c r="CG20" s="318"/>
      <c r="CH20" s="318"/>
      <c r="CI20" s="318"/>
      <c r="CJ20" s="318"/>
      <c r="CK20" s="318"/>
      <c r="CL20" s="318"/>
      <c r="CM20" s="318"/>
      <c r="CN20" s="318"/>
      <c r="CO20" s="318"/>
      <c r="CP20" s="318"/>
      <c r="CQ20" s="318"/>
      <c r="CR20" s="318"/>
      <c r="CS20" s="35"/>
      <c r="CT20" s="326">
        <f>CT21</f>
        <v>0</v>
      </c>
      <c r="CU20" s="331"/>
      <c r="CV20" s="331"/>
      <c r="CW20" s="331"/>
      <c r="CX20" s="331"/>
      <c r="CY20" s="331"/>
      <c r="CZ20" s="331"/>
      <c r="DA20" s="331"/>
      <c r="DB20" s="331"/>
      <c r="DC20" s="331"/>
      <c r="DD20" s="331"/>
      <c r="DE20" s="331"/>
      <c r="DF20" s="331"/>
      <c r="DG20" s="326"/>
      <c r="DH20" s="331"/>
      <c r="DI20" s="331"/>
      <c r="DJ20" s="331"/>
      <c r="DK20" s="331"/>
      <c r="DL20" s="331"/>
      <c r="DM20" s="331"/>
      <c r="DN20" s="331"/>
      <c r="DO20" s="331"/>
      <c r="DP20" s="331"/>
      <c r="DQ20" s="331"/>
      <c r="DR20" s="331"/>
      <c r="DS20" s="331"/>
      <c r="DT20" s="326"/>
      <c r="DU20" s="331"/>
      <c r="DV20" s="331"/>
      <c r="DW20" s="331"/>
      <c r="DX20" s="331"/>
      <c r="DY20" s="331"/>
      <c r="DZ20" s="331"/>
      <c r="EA20" s="331"/>
      <c r="EB20" s="331"/>
      <c r="EC20" s="331"/>
      <c r="ED20" s="331"/>
      <c r="EE20" s="331"/>
      <c r="EF20" s="331"/>
      <c r="EG20" s="313">
        <f>EG21</f>
        <v>0</v>
      </c>
      <c r="EH20" s="314"/>
      <c r="EI20" s="314"/>
      <c r="EJ20" s="314"/>
      <c r="EK20" s="314"/>
      <c r="EL20" s="314"/>
      <c r="EM20" s="314"/>
      <c r="EN20" s="314"/>
      <c r="EO20" s="314"/>
      <c r="EP20" s="314"/>
      <c r="EQ20" s="314"/>
      <c r="ER20" s="314"/>
      <c r="ES20" s="315"/>
    </row>
    <row r="21" spans="1:149" ht="13.5" customHeight="1">
      <c r="A21" s="419" t="s">
        <v>45</v>
      </c>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318" t="s">
        <v>55</v>
      </c>
      <c r="BY21" s="318"/>
      <c r="BZ21" s="318"/>
      <c r="CA21" s="318"/>
      <c r="CB21" s="318"/>
      <c r="CC21" s="318"/>
      <c r="CD21" s="318"/>
      <c r="CE21" s="318"/>
      <c r="CF21" s="318" t="s">
        <v>54</v>
      </c>
      <c r="CG21" s="318"/>
      <c r="CH21" s="318"/>
      <c r="CI21" s="318"/>
      <c r="CJ21" s="318"/>
      <c r="CK21" s="318"/>
      <c r="CL21" s="318"/>
      <c r="CM21" s="318"/>
      <c r="CN21" s="318"/>
      <c r="CO21" s="318"/>
      <c r="CP21" s="318"/>
      <c r="CQ21" s="318"/>
      <c r="CR21" s="318"/>
      <c r="CS21" s="673"/>
      <c r="CT21" s="326">
        <f>EG21</f>
        <v>0</v>
      </c>
      <c r="CU21" s="327"/>
      <c r="CV21" s="327"/>
      <c r="CW21" s="327"/>
      <c r="CX21" s="327"/>
      <c r="CY21" s="327"/>
      <c r="CZ21" s="327"/>
      <c r="DA21" s="327"/>
      <c r="DB21" s="327"/>
      <c r="DC21" s="327"/>
      <c r="DD21" s="327"/>
      <c r="DE21" s="327"/>
      <c r="DF21" s="327"/>
      <c r="DG21" s="326"/>
      <c r="DH21" s="327"/>
      <c r="DI21" s="327"/>
      <c r="DJ21" s="327"/>
      <c r="DK21" s="327"/>
      <c r="DL21" s="327"/>
      <c r="DM21" s="327"/>
      <c r="DN21" s="327"/>
      <c r="DO21" s="327"/>
      <c r="DP21" s="327"/>
      <c r="DQ21" s="327"/>
      <c r="DR21" s="327"/>
      <c r="DS21" s="327"/>
      <c r="DT21" s="326"/>
      <c r="DU21" s="327"/>
      <c r="DV21" s="327"/>
      <c r="DW21" s="327"/>
      <c r="DX21" s="327"/>
      <c r="DY21" s="327"/>
      <c r="DZ21" s="327"/>
      <c r="EA21" s="327"/>
      <c r="EB21" s="327"/>
      <c r="EC21" s="327"/>
      <c r="ED21" s="327"/>
      <c r="EE21" s="327"/>
      <c r="EF21" s="327"/>
      <c r="EG21" s="313"/>
      <c r="EH21" s="622"/>
      <c r="EI21" s="622"/>
      <c r="EJ21" s="622"/>
      <c r="EK21" s="622"/>
      <c r="EL21" s="622"/>
      <c r="EM21" s="622"/>
      <c r="EN21" s="622"/>
      <c r="EO21" s="622"/>
      <c r="EP21" s="622"/>
      <c r="EQ21" s="622"/>
      <c r="ER21" s="622"/>
      <c r="ES21" s="623"/>
    </row>
    <row r="22" spans="1:149" ht="21" customHeight="1">
      <c r="A22" s="439" t="s">
        <v>418</v>
      </c>
      <c r="B22" s="676"/>
      <c r="C22" s="676"/>
      <c r="D22" s="676"/>
      <c r="E22" s="676"/>
      <c r="F22" s="676"/>
      <c r="G22" s="676"/>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c r="AQ22" s="676"/>
      <c r="AR22" s="676"/>
      <c r="AS22" s="676"/>
      <c r="AT22" s="676"/>
      <c r="AU22" s="676"/>
      <c r="AV22" s="676"/>
      <c r="AW22" s="676"/>
      <c r="AX22" s="676"/>
      <c r="AY22" s="676"/>
      <c r="AZ22" s="676"/>
      <c r="BA22" s="676"/>
      <c r="BB22" s="676"/>
      <c r="BC22" s="676"/>
      <c r="BD22" s="676"/>
      <c r="BE22" s="676"/>
      <c r="BF22" s="676"/>
      <c r="BG22" s="676"/>
      <c r="BH22" s="676"/>
      <c r="BI22" s="676"/>
      <c r="BJ22" s="676"/>
      <c r="BK22" s="676"/>
      <c r="BL22" s="676"/>
      <c r="BM22" s="676"/>
      <c r="BN22" s="676"/>
      <c r="BO22" s="676"/>
      <c r="BP22" s="676"/>
      <c r="BQ22" s="676"/>
      <c r="BR22" s="676"/>
      <c r="BS22" s="676"/>
      <c r="BT22" s="676"/>
      <c r="BU22" s="676"/>
      <c r="BV22" s="676"/>
      <c r="BW22" s="676"/>
      <c r="BX22" s="318"/>
      <c r="BY22" s="318"/>
      <c r="BZ22" s="318"/>
      <c r="CA22" s="318"/>
      <c r="CB22" s="318"/>
      <c r="CC22" s="318"/>
      <c r="CD22" s="318"/>
      <c r="CE22" s="318"/>
      <c r="CF22" s="318"/>
      <c r="CG22" s="318"/>
      <c r="CH22" s="318"/>
      <c r="CI22" s="318"/>
      <c r="CJ22" s="318"/>
      <c r="CK22" s="318"/>
      <c r="CL22" s="318"/>
      <c r="CM22" s="318"/>
      <c r="CN22" s="318"/>
      <c r="CO22" s="318"/>
      <c r="CP22" s="318"/>
      <c r="CQ22" s="318"/>
      <c r="CR22" s="318"/>
      <c r="CS22" s="673"/>
      <c r="CT22" s="327"/>
      <c r="CU22" s="327"/>
      <c r="CV22" s="327"/>
      <c r="CW22" s="327"/>
      <c r="CX22" s="327"/>
      <c r="CY22" s="327"/>
      <c r="CZ22" s="327"/>
      <c r="DA22" s="327"/>
      <c r="DB22" s="327"/>
      <c r="DC22" s="327"/>
      <c r="DD22" s="327"/>
      <c r="DE22" s="327"/>
      <c r="DF22" s="327"/>
      <c r="DG22" s="327"/>
      <c r="DH22" s="327"/>
      <c r="DI22" s="327"/>
      <c r="DJ22" s="327"/>
      <c r="DK22" s="327"/>
      <c r="DL22" s="327"/>
      <c r="DM22" s="327"/>
      <c r="DN22" s="327"/>
      <c r="DO22" s="327"/>
      <c r="DP22" s="327"/>
      <c r="DQ22" s="327"/>
      <c r="DR22" s="327"/>
      <c r="DS22" s="327"/>
      <c r="DT22" s="327"/>
      <c r="DU22" s="327"/>
      <c r="DV22" s="327"/>
      <c r="DW22" s="327"/>
      <c r="DX22" s="327"/>
      <c r="DY22" s="327"/>
      <c r="DZ22" s="327"/>
      <c r="EA22" s="327"/>
      <c r="EB22" s="327"/>
      <c r="EC22" s="327"/>
      <c r="ED22" s="327"/>
      <c r="EE22" s="327"/>
      <c r="EF22" s="327"/>
      <c r="EG22" s="622"/>
      <c r="EH22" s="622"/>
      <c r="EI22" s="622"/>
      <c r="EJ22" s="622"/>
      <c r="EK22" s="622"/>
      <c r="EL22" s="622"/>
      <c r="EM22" s="622"/>
      <c r="EN22" s="622"/>
      <c r="EO22" s="622"/>
      <c r="EP22" s="622"/>
      <c r="EQ22" s="622"/>
      <c r="ER22" s="622"/>
      <c r="ES22" s="623"/>
    </row>
    <row r="23" spans="1:149" ht="12.75" customHeight="1">
      <c r="A23" s="316" t="s">
        <v>56</v>
      </c>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Q23" s="317"/>
      <c r="AR23" s="317"/>
      <c r="AS23" s="317"/>
      <c r="AT23" s="317"/>
      <c r="AU23" s="317"/>
      <c r="AV23" s="317"/>
      <c r="AW23" s="317"/>
      <c r="AX23" s="317"/>
      <c r="AY23" s="317"/>
      <c r="AZ23" s="317"/>
      <c r="BA23" s="317"/>
      <c r="BB23" s="317"/>
      <c r="BC23" s="317"/>
      <c r="BD23" s="317"/>
      <c r="BE23" s="317"/>
      <c r="BF23" s="317"/>
      <c r="BG23" s="317"/>
      <c r="BH23" s="317"/>
      <c r="BI23" s="317"/>
      <c r="BJ23" s="317"/>
      <c r="BK23" s="317"/>
      <c r="BL23" s="317"/>
      <c r="BM23" s="317"/>
      <c r="BN23" s="317"/>
      <c r="BO23" s="317"/>
      <c r="BP23" s="317"/>
      <c r="BQ23" s="317"/>
      <c r="BR23" s="317"/>
      <c r="BS23" s="317"/>
      <c r="BT23" s="317"/>
      <c r="BU23" s="317"/>
      <c r="BV23" s="317"/>
      <c r="BW23" s="317"/>
      <c r="BX23" s="318" t="s">
        <v>57</v>
      </c>
      <c r="BY23" s="318"/>
      <c r="BZ23" s="318"/>
      <c r="CA23" s="318"/>
      <c r="CB23" s="318"/>
      <c r="CC23" s="318"/>
      <c r="CD23" s="318"/>
      <c r="CE23" s="318"/>
      <c r="CF23" s="318" t="s">
        <v>58</v>
      </c>
      <c r="CG23" s="318"/>
      <c r="CH23" s="318"/>
      <c r="CI23" s="318"/>
      <c r="CJ23" s="318"/>
      <c r="CK23" s="318"/>
      <c r="CL23" s="318"/>
      <c r="CM23" s="318"/>
      <c r="CN23" s="318"/>
      <c r="CO23" s="318"/>
      <c r="CP23" s="318"/>
      <c r="CQ23" s="318"/>
      <c r="CR23" s="318"/>
      <c r="CS23" s="21"/>
      <c r="CT23" s="326">
        <f>DT23+EG23+DG23</f>
        <v>0</v>
      </c>
      <c r="CU23" s="327"/>
      <c r="CV23" s="327"/>
      <c r="CW23" s="327"/>
      <c r="CX23" s="327"/>
      <c r="CY23" s="327"/>
      <c r="CZ23" s="327"/>
      <c r="DA23" s="327"/>
      <c r="DB23" s="327"/>
      <c r="DC23" s="327"/>
      <c r="DD23" s="327"/>
      <c r="DE23" s="327"/>
      <c r="DF23" s="327"/>
      <c r="DG23" s="326"/>
      <c r="DH23" s="327"/>
      <c r="DI23" s="327"/>
      <c r="DJ23" s="327"/>
      <c r="DK23" s="327"/>
      <c r="DL23" s="327"/>
      <c r="DM23" s="327"/>
      <c r="DN23" s="327"/>
      <c r="DO23" s="327"/>
      <c r="DP23" s="327"/>
      <c r="DQ23" s="327"/>
      <c r="DR23" s="327"/>
      <c r="DS23" s="327"/>
      <c r="DT23" s="326">
        <f>DT24</f>
        <v>0</v>
      </c>
      <c r="DU23" s="327"/>
      <c r="DV23" s="327"/>
      <c r="DW23" s="327"/>
      <c r="DX23" s="327"/>
      <c r="DY23" s="327"/>
      <c r="DZ23" s="327"/>
      <c r="EA23" s="327"/>
      <c r="EB23" s="327"/>
      <c r="EC23" s="327"/>
      <c r="ED23" s="327"/>
      <c r="EE23" s="327"/>
      <c r="EF23" s="327"/>
      <c r="EG23" s="313"/>
      <c r="EH23" s="622"/>
      <c r="EI23" s="622"/>
      <c r="EJ23" s="622"/>
      <c r="EK23" s="622"/>
      <c r="EL23" s="622"/>
      <c r="EM23" s="622"/>
      <c r="EN23" s="622"/>
      <c r="EO23" s="622"/>
      <c r="EP23" s="622"/>
      <c r="EQ23" s="622"/>
      <c r="ER23" s="622"/>
      <c r="ES23" s="623"/>
    </row>
    <row r="24" spans="1:149" ht="9.75" customHeight="1">
      <c r="A24" s="424" t="s">
        <v>45</v>
      </c>
      <c r="B24" s="330"/>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0"/>
      <c r="AS24" s="330"/>
      <c r="AT24" s="330"/>
      <c r="AU24" s="330"/>
      <c r="AV24" s="330"/>
      <c r="AW24" s="330"/>
      <c r="AX24" s="330"/>
      <c r="AY24" s="330"/>
      <c r="AZ24" s="330"/>
      <c r="BA24" s="330"/>
      <c r="BB24" s="330"/>
      <c r="BC24" s="330"/>
      <c r="BD24" s="330"/>
      <c r="BE24" s="330"/>
      <c r="BF24" s="330"/>
      <c r="BG24" s="330"/>
      <c r="BH24" s="330"/>
      <c r="BI24" s="330"/>
      <c r="BJ24" s="330"/>
      <c r="BK24" s="330"/>
      <c r="BL24" s="330"/>
      <c r="BM24" s="330"/>
      <c r="BN24" s="330"/>
      <c r="BO24" s="330"/>
      <c r="BP24" s="330"/>
      <c r="BQ24" s="330"/>
      <c r="BR24" s="330"/>
      <c r="BS24" s="330"/>
      <c r="BT24" s="330"/>
      <c r="BU24" s="330"/>
      <c r="BV24" s="330"/>
      <c r="BW24" s="330"/>
      <c r="BX24" s="579" t="s">
        <v>254</v>
      </c>
      <c r="BY24" s="580"/>
      <c r="BZ24" s="580"/>
      <c r="CA24" s="580"/>
      <c r="CB24" s="580"/>
      <c r="CC24" s="580"/>
      <c r="CD24" s="581"/>
      <c r="CE24" s="240"/>
      <c r="CF24" s="579" t="s">
        <v>58</v>
      </c>
      <c r="CG24" s="580"/>
      <c r="CH24" s="580"/>
      <c r="CI24" s="580"/>
      <c r="CJ24" s="580"/>
      <c r="CK24" s="580"/>
      <c r="CL24" s="580"/>
      <c r="CM24" s="580"/>
      <c r="CN24" s="581"/>
      <c r="CO24" s="240"/>
      <c r="CP24" s="240"/>
      <c r="CQ24" s="240"/>
      <c r="CR24" s="240"/>
      <c r="CS24" s="673"/>
      <c r="CT24" s="326">
        <f>DT24</f>
        <v>0</v>
      </c>
      <c r="CU24" s="327"/>
      <c r="CV24" s="327"/>
      <c r="CW24" s="327"/>
      <c r="CX24" s="327"/>
      <c r="CY24" s="327"/>
      <c r="CZ24" s="327"/>
      <c r="DA24" s="327"/>
      <c r="DB24" s="327"/>
      <c r="DC24" s="327"/>
      <c r="DD24" s="327"/>
      <c r="DE24" s="327"/>
      <c r="DF24" s="327"/>
      <c r="DG24" s="326"/>
      <c r="DH24" s="327"/>
      <c r="DI24" s="327"/>
      <c r="DJ24" s="327"/>
      <c r="DK24" s="327"/>
      <c r="DL24" s="327"/>
      <c r="DM24" s="327"/>
      <c r="DN24" s="327"/>
      <c r="DO24" s="327"/>
      <c r="DP24" s="327"/>
      <c r="DQ24" s="327"/>
      <c r="DR24" s="327"/>
      <c r="DS24" s="327"/>
      <c r="DT24" s="326"/>
      <c r="DU24" s="327"/>
      <c r="DV24" s="327"/>
      <c r="DW24" s="327"/>
      <c r="DX24" s="327"/>
      <c r="DY24" s="327"/>
      <c r="DZ24" s="327"/>
      <c r="EA24" s="327"/>
      <c r="EB24" s="327"/>
      <c r="EC24" s="327"/>
      <c r="ED24" s="327"/>
      <c r="EE24" s="327"/>
      <c r="EF24" s="327"/>
      <c r="EG24" s="313"/>
      <c r="EH24" s="622"/>
      <c r="EI24" s="622"/>
      <c r="EJ24" s="622"/>
      <c r="EK24" s="622"/>
      <c r="EL24" s="622"/>
      <c r="EM24" s="622"/>
      <c r="EN24" s="622"/>
      <c r="EO24" s="622"/>
      <c r="EP24" s="622"/>
      <c r="EQ24" s="622"/>
      <c r="ER24" s="622"/>
      <c r="ES24" s="623"/>
    </row>
    <row r="25" spans="1:149" ht="10.5" customHeight="1">
      <c r="A25" s="424" t="s">
        <v>62</v>
      </c>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c r="BE25" s="330"/>
      <c r="BF25" s="330"/>
      <c r="BG25" s="330"/>
      <c r="BH25" s="330"/>
      <c r="BI25" s="330"/>
      <c r="BJ25" s="330"/>
      <c r="BK25" s="330"/>
      <c r="BL25" s="330"/>
      <c r="BM25" s="330"/>
      <c r="BN25" s="330"/>
      <c r="BO25" s="330"/>
      <c r="BP25" s="330"/>
      <c r="BQ25" s="330"/>
      <c r="BR25" s="330"/>
      <c r="BS25" s="330"/>
      <c r="BT25" s="330"/>
      <c r="BU25" s="330"/>
      <c r="BV25" s="330"/>
      <c r="BW25" s="330"/>
      <c r="BX25" s="582"/>
      <c r="BY25" s="583"/>
      <c r="BZ25" s="583"/>
      <c r="CA25" s="583"/>
      <c r="CB25" s="583"/>
      <c r="CC25" s="583"/>
      <c r="CD25" s="584"/>
      <c r="CE25" s="240"/>
      <c r="CF25" s="582"/>
      <c r="CG25" s="583"/>
      <c r="CH25" s="583"/>
      <c r="CI25" s="583"/>
      <c r="CJ25" s="583"/>
      <c r="CK25" s="583"/>
      <c r="CL25" s="583"/>
      <c r="CM25" s="583"/>
      <c r="CN25" s="584"/>
      <c r="CO25" s="240"/>
      <c r="CP25" s="240"/>
      <c r="CQ25" s="240"/>
      <c r="CR25" s="240"/>
      <c r="CS25" s="673"/>
      <c r="CT25" s="327"/>
      <c r="CU25" s="327"/>
      <c r="CV25" s="327"/>
      <c r="CW25" s="327"/>
      <c r="CX25" s="327"/>
      <c r="CY25" s="327"/>
      <c r="CZ25" s="327"/>
      <c r="DA25" s="327"/>
      <c r="DB25" s="327"/>
      <c r="DC25" s="327"/>
      <c r="DD25" s="327"/>
      <c r="DE25" s="327"/>
      <c r="DF25" s="327"/>
      <c r="DG25" s="327"/>
      <c r="DH25" s="327"/>
      <c r="DI25" s="327"/>
      <c r="DJ25" s="327"/>
      <c r="DK25" s="327"/>
      <c r="DL25" s="327"/>
      <c r="DM25" s="327"/>
      <c r="DN25" s="327"/>
      <c r="DO25" s="327"/>
      <c r="DP25" s="327"/>
      <c r="DQ25" s="327"/>
      <c r="DR25" s="327"/>
      <c r="DS25" s="327"/>
      <c r="DT25" s="327"/>
      <c r="DU25" s="327"/>
      <c r="DV25" s="327"/>
      <c r="DW25" s="327"/>
      <c r="DX25" s="327"/>
      <c r="DY25" s="327"/>
      <c r="DZ25" s="327"/>
      <c r="EA25" s="327"/>
      <c r="EB25" s="327"/>
      <c r="EC25" s="327"/>
      <c r="ED25" s="327"/>
      <c r="EE25" s="327"/>
      <c r="EF25" s="327"/>
      <c r="EG25" s="622"/>
      <c r="EH25" s="622"/>
      <c r="EI25" s="622"/>
      <c r="EJ25" s="622"/>
      <c r="EK25" s="622"/>
      <c r="EL25" s="622"/>
      <c r="EM25" s="622"/>
      <c r="EN25" s="622"/>
      <c r="EO25" s="622"/>
      <c r="EP25" s="622"/>
      <c r="EQ25" s="622"/>
      <c r="ER25" s="622"/>
      <c r="ES25" s="623"/>
    </row>
    <row r="26" spans="1:149" ht="10.5" customHeight="1">
      <c r="A26" s="316" t="s">
        <v>64</v>
      </c>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8" t="s">
        <v>504</v>
      </c>
      <c r="BY26" s="318"/>
      <c r="BZ26" s="318"/>
      <c r="CA26" s="318"/>
      <c r="CB26" s="318"/>
      <c r="CC26" s="318"/>
      <c r="CD26" s="318"/>
      <c r="CE26" s="318"/>
      <c r="CF26" s="318" t="s">
        <v>58</v>
      </c>
      <c r="CG26" s="318"/>
      <c r="CH26" s="318"/>
      <c r="CI26" s="318"/>
      <c r="CJ26" s="318"/>
      <c r="CK26" s="318"/>
      <c r="CL26" s="318"/>
      <c r="CM26" s="318"/>
      <c r="CN26" s="318"/>
      <c r="CO26" s="318"/>
      <c r="CP26" s="318"/>
      <c r="CQ26" s="318"/>
      <c r="CR26" s="318"/>
      <c r="CS26" s="35"/>
      <c r="CT26" s="326"/>
      <c r="CU26" s="331"/>
      <c r="CV26" s="331"/>
      <c r="CW26" s="331"/>
      <c r="CX26" s="331"/>
      <c r="CY26" s="331"/>
      <c r="CZ26" s="331"/>
      <c r="DA26" s="331"/>
      <c r="DB26" s="331"/>
      <c r="DC26" s="331"/>
      <c r="DD26" s="331"/>
      <c r="DE26" s="331"/>
      <c r="DF26" s="331"/>
      <c r="DG26" s="326"/>
      <c r="DH26" s="331"/>
      <c r="DI26" s="331"/>
      <c r="DJ26" s="331"/>
      <c r="DK26" s="331"/>
      <c r="DL26" s="331"/>
      <c r="DM26" s="331"/>
      <c r="DN26" s="331"/>
      <c r="DO26" s="331"/>
      <c r="DP26" s="331"/>
      <c r="DQ26" s="331"/>
      <c r="DR26" s="331"/>
      <c r="DS26" s="331"/>
      <c r="DT26" s="326"/>
      <c r="DU26" s="331"/>
      <c r="DV26" s="331"/>
      <c r="DW26" s="331"/>
      <c r="DX26" s="331"/>
      <c r="DY26" s="331"/>
      <c r="DZ26" s="331"/>
      <c r="EA26" s="331"/>
      <c r="EB26" s="331"/>
      <c r="EC26" s="331"/>
      <c r="ED26" s="331"/>
      <c r="EE26" s="331"/>
      <c r="EF26" s="331"/>
      <c r="EG26" s="313"/>
      <c r="EH26" s="314"/>
      <c r="EI26" s="314"/>
      <c r="EJ26" s="314"/>
      <c r="EK26" s="314"/>
      <c r="EL26" s="314"/>
      <c r="EM26" s="314"/>
      <c r="EN26" s="314"/>
      <c r="EO26" s="314"/>
      <c r="EP26" s="314"/>
      <c r="EQ26" s="314"/>
      <c r="ER26" s="314"/>
      <c r="ES26" s="315"/>
    </row>
    <row r="27" spans="1:149" ht="10.5" customHeight="1">
      <c r="A27" s="316" t="s">
        <v>59</v>
      </c>
      <c r="B27" s="317"/>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8" t="s">
        <v>60</v>
      </c>
      <c r="BY27" s="318"/>
      <c r="BZ27" s="318"/>
      <c r="CA27" s="318"/>
      <c r="CB27" s="318"/>
      <c r="CC27" s="318"/>
      <c r="CD27" s="318"/>
      <c r="CE27" s="318"/>
      <c r="CF27" s="318" t="s">
        <v>61</v>
      </c>
      <c r="CG27" s="318"/>
      <c r="CH27" s="318"/>
      <c r="CI27" s="318"/>
      <c r="CJ27" s="318"/>
      <c r="CK27" s="318"/>
      <c r="CL27" s="318"/>
      <c r="CM27" s="318"/>
      <c r="CN27" s="318"/>
      <c r="CO27" s="318"/>
      <c r="CP27" s="318"/>
      <c r="CQ27" s="318"/>
      <c r="CR27" s="318"/>
      <c r="CS27" s="21"/>
      <c r="CT27" s="326"/>
      <c r="CU27" s="327"/>
      <c r="CV27" s="327"/>
      <c r="CW27" s="327"/>
      <c r="CX27" s="327"/>
      <c r="CY27" s="327"/>
      <c r="CZ27" s="327"/>
      <c r="DA27" s="327"/>
      <c r="DB27" s="327"/>
      <c r="DC27" s="327"/>
      <c r="DD27" s="327"/>
      <c r="DE27" s="327"/>
      <c r="DF27" s="327"/>
      <c r="DG27" s="326"/>
      <c r="DH27" s="327"/>
      <c r="DI27" s="327"/>
      <c r="DJ27" s="327"/>
      <c r="DK27" s="327"/>
      <c r="DL27" s="327"/>
      <c r="DM27" s="327"/>
      <c r="DN27" s="327"/>
      <c r="DO27" s="327"/>
      <c r="DP27" s="327"/>
      <c r="DQ27" s="327"/>
      <c r="DR27" s="327"/>
      <c r="DS27" s="327"/>
      <c r="DT27" s="326"/>
      <c r="DU27" s="327"/>
      <c r="DV27" s="327"/>
      <c r="DW27" s="327"/>
      <c r="DX27" s="327"/>
      <c r="DY27" s="327"/>
      <c r="DZ27" s="327"/>
      <c r="EA27" s="327"/>
      <c r="EB27" s="327"/>
      <c r="EC27" s="327"/>
      <c r="ED27" s="327"/>
      <c r="EE27" s="327"/>
      <c r="EF27" s="327"/>
      <c r="EG27" s="313"/>
      <c r="EH27" s="622"/>
      <c r="EI27" s="622"/>
      <c r="EJ27" s="622"/>
      <c r="EK27" s="622"/>
      <c r="EL27" s="622"/>
      <c r="EM27" s="622"/>
      <c r="EN27" s="622"/>
      <c r="EO27" s="622"/>
      <c r="EP27" s="622"/>
      <c r="EQ27" s="622"/>
      <c r="ER27" s="622"/>
      <c r="ES27" s="623"/>
    </row>
    <row r="28" spans="1:149" ht="10.5" customHeight="1">
      <c r="A28" s="424" t="s">
        <v>45</v>
      </c>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c r="BE28" s="330"/>
      <c r="BF28" s="330"/>
      <c r="BG28" s="330"/>
      <c r="BH28" s="330"/>
      <c r="BI28" s="330"/>
      <c r="BJ28" s="330"/>
      <c r="BK28" s="330"/>
      <c r="BL28" s="330"/>
      <c r="BM28" s="330"/>
      <c r="BN28" s="330"/>
      <c r="BO28" s="330"/>
      <c r="BP28" s="330"/>
      <c r="BQ28" s="330"/>
      <c r="BR28" s="330"/>
      <c r="BS28" s="330"/>
      <c r="BT28" s="330"/>
      <c r="BU28" s="330"/>
      <c r="BV28" s="330"/>
      <c r="BW28" s="330"/>
      <c r="BX28" s="318" t="s">
        <v>63</v>
      </c>
      <c r="BY28" s="318"/>
      <c r="BZ28" s="318"/>
      <c r="CA28" s="318"/>
      <c r="CB28" s="318"/>
      <c r="CC28" s="318"/>
      <c r="CD28" s="318"/>
      <c r="CE28" s="318"/>
      <c r="CF28" s="318"/>
      <c r="CG28" s="318"/>
      <c r="CH28" s="318"/>
      <c r="CI28" s="318"/>
      <c r="CJ28" s="318"/>
      <c r="CK28" s="318"/>
      <c r="CL28" s="318"/>
      <c r="CM28" s="318"/>
      <c r="CN28" s="318"/>
      <c r="CO28" s="318"/>
      <c r="CP28" s="318"/>
      <c r="CQ28" s="318"/>
      <c r="CR28" s="318"/>
      <c r="CS28" s="673"/>
      <c r="CT28" s="326"/>
      <c r="CU28" s="327"/>
      <c r="CV28" s="327"/>
      <c r="CW28" s="327"/>
      <c r="CX28" s="327"/>
      <c r="CY28" s="327"/>
      <c r="CZ28" s="327"/>
      <c r="DA28" s="327"/>
      <c r="DB28" s="327"/>
      <c r="DC28" s="327"/>
      <c r="DD28" s="327"/>
      <c r="DE28" s="327"/>
      <c r="DF28" s="327"/>
      <c r="DG28" s="326"/>
      <c r="DH28" s="327"/>
      <c r="DI28" s="327"/>
      <c r="DJ28" s="327"/>
      <c r="DK28" s="327"/>
      <c r="DL28" s="327"/>
      <c r="DM28" s="327"/>
      <c r="DN28" s="327"/>
      <c r="DO28" s="327"/>
      <c r="DP28" s="327"/>
      <c r="DQ28" s="327"/>
      <c r="DR28" s="327"/>
      <c r="DS28" s="327"/>
      <c r="DT28" s="326"/>
      <c r="DU28" s="327"/>
      <c r="DV28" s="327"/>
      <c r="DW28" s="327"/>
      <c r="DX28" s="327"/>
      <c r="DY28" s="327"/>
      <c r="DZ28" s="327"/>
      <c r="EA28" s="327"/>
      <c r="EB28" s="327"/>
      <c r="EC28" s="327"/>
      <c r="ED28" s="327"/>
      <c r="EE28" s="327"/>
      <c r="EF28" s="327"/>
      <c r="EG28" s="313"/>
      <c r="EH28" s="622"/>
      <c r="EI28" s="622"/>
      <c r="EJ28" s="622"/>
      <c r="EK28" s="622"/>
      <c r="EL28" s="622"/>
      <c r="EM28" s="622"/>
      <c r="EN28" s="622"/>
      <c r="EO28" s="622"/>
      <c r="EP28" s="622"/>
      <c r="EQ28" s="622"/>
      <c r="ER28" s="622"/>
      <c r="ES28" s="623"/>
    </row>
    <row r="29" spans="1:149" ht="8.25" customHeight="1">
      <c r="A29" s="674"/>
      <c r="B29" s="538"/>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8"/>
      <c r="AY29" s="538"/>
      <c r="AZ29" s="538"/>
      <c r="BA29" s="538"/>
      <c r="BB29" s="538"/>
      <c r="BC29" s="538"/>
      <c r="BD29" s="538"/>
      <c r="BE29" s="538"/>
      <c r="BF29" s="538"/>
      <c r="BG29" s="538"/>
      <c r="BH29" s="538"/>
      <c r="BI29" s="538"/>
      <c r="BJ29" s="538"/>
      <c r="BK29" s="538"/>
      <c r="BL29" s="538"/>
      <c r="BM29" s="538"/>
      <c r="BN29" s="538"/>
      <c r="BO29" s="538"/>
      <c r="BP29" s="538"/>
      <c r="BQ29" s="538"/>
      <c r="BR29" s="538"/>
      <c r="BS29" s="538"/>
      <c r="BT29" s="538"/>
      <c r="BU29" s="538"/>
      <c r="BV29" s="538"/>
      <c r="BW29" s="675"/>
      <c r="BX29" s="318"/>
      <c r="BY29" s="318"/>
      <c r="BZ29" s="318"/>
      <c r="CA29" s="318"/>
      <c r="CB29" s="318"/>
      <c r="CC29" s="318"/>
      <c r="CD29" s="318"/>
      <c r="CE29" s="318"/>
      <c r="CF29" s="318"/>
      <c r="CG29" s="318"/>
      <c r="CH29" s="318"/>
      <c r="CI29" s="318"/>
      <c r="CJ29" s="318"/>
      <c r="CK29" s="318"/>
      <c r="CL29" s="318"/>
      <c r="CM29" s="318"/>
      <c r="CN29" s="318"/>
      <c r="CO29" s="318"/>
      <c r="CP29" s="318"/>
      <c r="CQ29" s="318"/>
      <c r="CR29" s="318"/>
      <c r="CS29" s="673"/>
      <c r="CT29" s="327"/>
      <c r="CU29" s="327"/>
      <c r="CV29" s="327"/>
      <c r="CW29" s="327"/>
      <c r="CX29" s="327"/>
      <c r="CY29" s="327"/>
      <c r="CZ29" s="327"/>
      <c r="DA29" s="327"/>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27"/>
      <c r="EC29" s="327"/>
      <c r="ED29" s="327"/>
      <c r="EE29" s="327"/>
      <c r="EF29" s="327"/>
      <c r="EG29" s="622"/>
      <c r="EH29" s="622"/>
      <c r="EI29" s="622"/>
      <c r="EJ29" s="622"/>
      <c r="EK29" s="622"/>
      <c r="EL29" s="622"/>
      <c r="EM29" s="622"/>
      <c r="EN29" s="622"/>
      <c r="EO29" s="622"/>
      <c r="EP29" s="622"/>
      <c r="EQ29" s="622"/>
      <c r="ER29" s="622"/>
      <c r="ES29" s="623"/>
    </row>
    <row r="30" spans="1:149" ht="12.75" customHeight="1">
      <c r="A30" s="316" t="s">
        <v>65</v>
      </c>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8" t="s">
        <v>66</v>
      </c>
      <c r="BY30" s="318"/>
      <c r="BZ30" s="318"/>
      <c r="CA30" s="318"/>
      <c r="CB30" s="318"/>
      <c r="CC30" s="318"/>
      <c r="CD30" s="318"/>
      <c r="CE30" s="318"/>
      <c r="CF30" s="318"/>
      <c r="CG30" s="318"/>
      <c r="CH30" s="318"/>
      <c r="CI30" s="318"/>
      <c r="CJ30" s="318"/>
      <c r="CK30" s="318"/>
      <c r="CL30" s="318"/>
      <c r="CM30" s="318"/>
      <c r="CN30" s="318"/>
      <c r="CO30" s="318"/>
      <c r="CP30" s="318"/>
      <c r="CQ30" s="318"/>
      <c r="CR30" s="318"/>
      <c r="CS30" s="21"/>
      <c r="CT30" s="326">
        <f>CT33</f>
        <v>0</v>
      </c>
      <c r="CU30" s="327"/>
      <c r="CV30" s="327"/>
      <c r="CW30" s="327"/>
      <c r="CX30" s="327"/>
      <c r="CY30" s="327"/>
      <c r="CZ30" s="327"/>
      <c r="DA30" s="327"/>
      <c r="DB30" s="327"/>
      <c r="DC30" s="327"/>
      <c r="DD30" s="327"/>
      <c r="DE30" s="327"/>
      <c r="DF30" s="327"/>
      <c r="DG30" s="326">
        <f>DG33</f>
        <v>0</v>
      </c>
      <c r="DH30" s="327"/>
      <c r="DI30" s="327"/>
      <c r="DJ30" s="327"/>
      <c r="DK30" s="327"/>
      <c r="DL30" s="327"/>
      <c r="DM30" s="327"/>
      <c r="DN30" s="327"/>
      <c r="DO30" s="327"/>
      <c r="DP30" s="327"/>
      <c r="DQ30" s="327"/>
      <c r="DR30" s="327"/>
      <c r="DS30" s="327"/>
      <c r="DT30" s="326">
        <f>DT33</f>
        <v>0</v>
      </c>
      <c r="DU30" s="327"/>
      <c r="DV30" s="327"/>
      <c r="DW30" s="327"/>
      <c r="DX30" s="327"/>
      <c r="DY30" s="327"/>
      <c r="DZ30" s="327"/>
      <c r="EA30" s="327"/>
      <c r="EB30" s="327"/>
      <c r="EC30" s="327"/>
      <c r="ED30" s="327"/>
      <c r="EE30" s="327"/>
      <c r="EF30" s="327"/>
      <c r="EG30" s="326">
        <f>EG33</f>
        <v>0</v>
      </c>
      <c r="EH30" s="327"/>
      <c r="EI30" s="327"/>
      <c r="EJ30" s="327"/>
      <c r="EK30" s="327"/>
      <c r="EL30" s="327"/>
      <c r="EM30" s="327"/>
      <c r="EN30" s="327"/>
      <c r="EO30" s="327"/>
      <c r="EP30" s="327"/>
      <c r="EQ30" s="327"/>
      <c r="ER30" s="327"/>
      <c r="ES30" s="327"/>
    </row>
    <row r="31" spans="1:149" ht="11.25" customHeight="1">
      <c r="A31" s="424" t="s">
        <v>45</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18" t="s">
        <v>525</v>
      </c>
      <c r="BY31" s="318"/>
      <c r="BZ31" s="318"/>
      <c r="CA31" s="318"/>
      <c r="CB31" s="318"/>
      <c r="CC31" s="318"/>
      <c r="CD31" s="318"/>
      <c r="CE31" s="318"/>
      <c r="CF31" s="318"/>
      <c r="CG31" s="318"/>
      <c r="CH31" s="318"/>
      <c r="CI31" s="318"/>
      <c r="CJ31" s="318"/>
      <c r="CK31" s="318"/>
      <c r="CL31" s="318"/>
      <c r="CM31" s="318"/>
      <c r="CN31" s="318"/>
      <c r="CO31" s="318"/>
      <c r="CP31" s="318"/>
      <c r="CQ31" s="318"/>
      <c r="CR31" s="318"/>
      <c r="CS31" s="673"/>
      <c r="CT31" s="326"/>
      <c r="CU31" s="327"/>
      <c r="CV31" s="327"/>
      <c r="CW31" s="327"/>
      <c r="CX31" s="327"/>
      <c r="CY31" s="327"/>
      <c r="CZ31" s="327"/>
      <c r="DA31" s="327"/>
      <c r="DB31" s="327"/>
      <c r="DC31" s="327"/>
      <c r="DD31" s="327"/>
      <c r="DE31" s="327"/>
      <c r="DF31" s="327"/>
      <c r="DG31" s="326"/>
      <c r="DH31" s="327"/>
      <c r="DI31" s="327"/>
      <c r="DJ31" s="327"/>
      <c r="DK31" s="327"/>
      <c r="DL31" s="327"/>
      <c r="DM31" s="327"/>
      <c r="DN31" s="327"/>
      <c r="DO31" s="327"/>
      <c r="DP31" s="327"/>
      <c r="DQ31" s="327"/>
      <c r="DR31" s="327"/>
      <c r="DS31" s="327"/>
      <c r="DT31" s="326"/>
      <c r="DU31" s="327"/>
      <c r="DV31" s="327"/>
      <c r="DW31" s="327"/>
      <c r="DX31" s="327"/>
      <c r="DY31" s="327"/>
      <c r="DZ31" s="327"/>
      <c r="EA31" s="327"/>
      <c r="EB31" s="327"/>
      <c r="EC31" s="327"/>
      <c r="ED31" s="327"/>
      <c r="EE31" s="327"/>
      <c r="EF31" s="327"/>
      <c r="EG31" s="313"/>
      <c r="EH31" s="622"/>
      <c r="EI31" s="622"/>
      <c r="EJ31" s="622"/>
      <c r="EK31" s="622"/>
      <c r="EL31" s="622"/>
      <c r="EM31" s="622"/>
      <c r="EN31" s="622"/>
      <c r="EO31" s="622"/>
      <c r="EP31" s="622"/>
      <c r="EQ31" s="622"/>
      <c r="ER31" s="622"/>
      <c r="ES31" s="623"/>
    </row>
    <row r="32" spans="1:149" ht="8.25" customHeight="1">
      <c r="A32" s="424"/>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c r="BE32" s="330"/>
      <c r="BF32" s="330"/>
      <c r="BG32" s="330"/>
      <c r="BH32" s="330"/>
      <c r="BI32" s="330"/>
      <c r="BJ32" s="330"/>
      <c r="BK32" s="330"/>
      <c r="BL32" s="330"/>
      <c r="BM32" s="330"/>
      <c r="BN32" s="330"/>
      <c r="BO32" s="330"/>
      <c r="BP32" s="330"/>
      <c r="BQ32" s="330"/>
      <c r="BR32" s="330"/>
      <c r="BS32" s="330"/>
      <c r="BT32" s="330"/>
      <c r="BU32" s="330"/>
      <c r="BV32" s="330"/>
      <c r="BW32" s="330"/>
      <c r="BX32" s="318"/>
      <c r="BY32" s="318"/>
      <c r="BZ32" s="318"/>
      <c r="CA32" s="318"/>
      <c r="CB32" s="318"/>
      <c r="CC32" s="318"/>
      <c r="CD32" s="318"/>
      <c r="CE32" s="318"/>
      <c r="CF32" s="318"/>
      <c r="CG32" s="318"/>
      <c r="CH32" s="318"/>
      <c r="CI32" s="318"/>
      <c r="CJ32" s="318"/>
      <c r="CK32" s="318"/>
      <c r="CL32" s="318"/>
      <c r="CM32" s="318"/>
      <c r="CN32" s="318"/>
      <c r="CO32" s="318"/>
      <c r="CP32" s="318"/>
      <c r="CQ32" s="318"/>
      <c r="CR32" s="318"/>
      <c r="CS32" s="673"/>
      <c r="CT32" s="327"/>
      <c r="CU32" s="327"/>
      <c r="CV32" s="327"/>
      <c r="CW32" s="327"/>
      <c r="CX32" s="327"/>
      <c r="CY32" s="327"/>
      <c r="CZ32" s="327"/>
      <c r="DA32" s="327"/>
      <c r="DB32" s="327"/>
      <c r="DC32" s="327"/>
      <c r="DD32" s="327"/>
      <c r="DE32" s="327"/>
      <c r="DF32" s="327"/>
      <c r="DG32" s="327"/>
      <c r="DH32" s="327"/>
      <c r="DI32" s="327"/>
      <c r="DJ32" s="327"/>
      <c r="DK32" s="327"/>
      <c r="DL32" s="327"/>
      <c r="DM32" s="327"/>
      <c r="DN32" s="327"/>
      <c r="DO32" s="327"/>
      <c r="DP32" s="327"/>
      <c r="DQ32" s="327"/>
      <c r="DR32" s="327"/>
      <c r="DS32" s="327"/>
      <c r="DT32" s="327"/>
      <c r="DU32" s="327"/>
      <c r="DV32" s="327"/>
      <c r="DW32" s="327"/>
      <c r="DX32" s="327"/>
      <c r="DY32" s="327"/>
      <c r="DZ32" s="327"/>
      <c r="EA32" s="327"/>
      <c r="EB32" s="327"/>
      <c r="EC32" s="327"/>
      <c r="ED32" s="327"/>
      <c r="EE32" s="327"/>
      <c r="EF32" s="327"/>
      <c r="EG32" s="622"/>
      <c r="EH32" s="622"/>
      <c r="EI32" s="622"/>
      <c r="EJ32" s="622"/>
      <c r="EK32" s="622"/>
      <c r="EL32" s="622"/>
      <c r="EM32" s="622"/>
      <c r="EN32" s="622"/>
      <c r="EO32" s="622"/>
      <c r="EP32" s="622"/>
      <c r="EQ32" s="622"/>
      <c r="ER32" s="622"/>
      <c r="ES32" s="623"/>
    </row>
    <row r="33" spans="1:149" ht="11.25" customHeight="1">
      <c r="A33" s="316" t="s">
        <v>67</v>
      </c>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7"/>
      <c r="AY33" s="317"/>
      <c r="AZ33" s="317"/>
      <c r="BA33" s="317"/>
      <c r="BB33" s="317"/>
      <c r="BC33" s="317"/>
      <c r="BD33" s="317"/>
      <c r="BE33" s="317"/>
      <c r="BF33" s="317"/>
      <c r="BG33" s="317"/>
      <c r="BH33" s="317"/>
      <c r="BI33" s="317"/>
      <c r="BJ33" s="317"/>
      <c r="BK33" s="317"/>
      <c r="BL33" s="317"/>
      <c r="BM33" s="317"/>
      <c r="BN33" s="317"/>
      <c r="BO33" s="317"/>
      <c r="BP33" s="317"/>
      <c r="BQ33" s="317"/>
      <c r="BR33" s="317"/>
      <c r="BS33" s="317"/>
      <c r="BT33" s="317"/>
      <c r="BU33" s="317"/>
      <c r="BV33" s="317"/>
      <c r="BW33" s="317"/>
      <c r="BX33" s="318" t="s">
        <v>68</v>
      </c>
      <c r="BY33" s="318"/>
      <c r="BZ33" s="318"/>
      <c r="CA33" s="318"/>
      <c r="CB33" s="318"/>
      <c r="CC33" s="318"/>
      <c r="CD33" s="318"/>
      <c r="CE33" s="318"/>
      <c r="CF33" s="318" t="s">
        <v>38</v>
      </c>
      <c r="CG33" s="318"/>
      <c r="CH33" s="318"/>
      <c r="CI33" s="318"/>
      <c r="CJ33" s="318"/>
      <c r="CK33" s="318"/>
      <c r="CL33" s="318"/>
      <c r="CM33" s="318"/>
      <c r="CN33" s="318"/>
      <c r="CO33" s="318"/>
      <c r="CP33" s="318"/>
      <c r="CQ33" s="318"/>
      <c r="CR33" s="318"/>
      <c r="CS33" s="21"/>
      <c r="CT33" s="326">
        <f>CT34</f>
        <v>0</v>
      </c>
      <c r="CU33" s="327"/>
      <c r="CV33" s="327"/>
      <c r="CW33" s="327"/>
      <c r="CX33" s="327"/>
      <c r="CY33" s="327"/>
      <c r="CZ33" s="327"/>
      <c r="DA33" s="327"/>
      <c r="DB33" s="327"/>
      <c r="DC33" s="327"/>
      <c r="DD33" s="327"/>
      <c r="DE33" s="327"/>
      <c r="DF33" s="327"/>
      <c r="DG33" s="326"/>
      <c r="DH33" s="327"/>
      <c r="DI33" s="327"/>
      <c r="DJ33" s="327"/>
      <c r="DK33" s="327"/>
      <c r="DL33" s="327"/>
      <c r="DM33" s="327"/>
      <c r="DN33" s="327"/>
      <c r="DO33" s="327"/>
      <c r="DP33" s="327"/>
      <c r="DQ33" s="327"/>
      <c r="DR33" s="327"/>
      <c r="DS33" s="327"/>
      <c r="DT33" s="326">
        <f>DT34</f>
        <v>0</v>
      </c>
      <c r="DU33" s="327"/>
      <c r="DV33" s="327"/>
      <c r="DW33" s="327"/>
      <c r="DX33" s="327"/>
      <c r="DY33" s="327"/>
      <c r="DZ33" s="327"/>
      <c r="EA33" s="327"/>
      <c r="EB33" s="327"/>
      <c r="EC33" s="327"/>
      <c r="ED33" s="327"/>
      <c r="EE33" s="327"/>
      <c r="EF33" s="327"/>
      <c r="EG33" s="326">
        <f>EG34+EG35</f>
        <v>0</v>
      </c>
      <c r="EH33" s="327"/>
      <c r="EI33" s="327"/>
      <c r="EJ33" s="327"/>
      <c r="EK33" s="327"/>
      <c r="EL33" s="327"/>
      <c r="EM33" s="327"/>
      <c r="EN33" s="327"/>
      <c r="EO33" s="327"/>
      <c r="EP33" s="327"/>
      <c r="EQ33" s="327"/>
      <c r="ER33" s="327"/>
      <c r="ES33" s="328"/>
    </row>
    <row r="34" spans="1:149" ht="33.75" customHeight="1">
      <c r="A34" s="671" t="s">
        <v>69</v>
      </c>
      <c r="B34" s="672"/>
      <c r="C34" s="672"/>
      <c r="D34" s="672"/>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c r="AD34" s="672"/>
      <c r="AE34" s="672"/>
      <c r="AF34" s="672"/>
      <c r="AG34" s="672"/>
      <c r="AH34" s="672"/>
      <c r="AI34" s="672"/>
      <c r="AJ34" s="672"/>
      <c r="AK34" s="672"/>
      <c r="AL34" s="672"/>
      <c r="AM34" s="672"/>
      <c r="AN34" s="672"/>
      <c r="AO34" s="672"/>
      <c r="AP34" s="672"/>
      <c r="AQ34" s="672"/>
      <c r="AR34" s="672"/>
      <c r="AS34" s="672"/>
      <c r="AT34" s="672"/>
      <c r="AU34" s="672"/>
      <c r="AV34" s="672"/>
      <c r="AW34" s="672"/>
      <c r="AX34" s="672"/>
      <c r="AY34" s="672"/>
      <c r="AZ34" s="672"/>
      <c r="BA34" s="672"/>
      <c r="BB34" s="672"/>
      <c r="BC34" s="672"/>
      <c r="BD34" s="672"/>
      <c r="BE34" s="672"/>
      <c r="BF34" s="672"/>
      <c r="BG34" s="672"/>
      <c r="BH34" s="672"/>
      <c r="BI34" s="672"/>
      <c r="BJ34" s="672"/>
      <c r="BK34" s="672"/>
      <c r="BL34" s="672"/>
      <c r="BM34" s="672"/>
      <c r="BN34" s="672"/>
      <c r="BO34" s="672"/>
      <c r="BP34" s="672"/>
      <c r="BQ34" s="672"/>
      <c r="BR34" s="672"/>
      <c r="BS34" s="672"/>
      <c r="BT34" s="672"/>
      <c r="BU34" s="672"/>
      <c r="BV34" s="672"/>
      <c r="BW34" s="672"/>
      <c r="BX34" s="321" t="s">
        <v>70</v>
      </c>
      <c r="BY34" s="321"/>
      <c r="BZ34" s="321"/>
      <c r="CA34" s="321"/>
      <c r="CB34" s="321"/>
      <c r="CC34" s="321"/>
      <c r="CD34" s="321"/>
      <c r="CE34" s="321"/>
      <c r="CF34" s="321" t="s">
        <v>71</v>
      </c>
      <c r="CG34" s="321"/>
      <c r="CH34" s="321"/>
      <c r="CI34" s="321"/>
      <c r="CJ34" s="321"/>
      <c r="CK34" s="321"/>
      <c r="CL34" s="321"/>
      <c r="CM34" s="321"/>
      <c r="CN34" s="321"/>
      <c r="CO34" s="321"/>
      <c r="CP34" s="321"/>
      <c r="CQ34" s="321"/>
      <c r="CR34" s="321"/>
      <c r="CS34" s="33"/>
      <c r="CT34" s="322">
        <f>DG34+EG34+DT34</f>
        <v>0</v>
      </c>
      <c r="CU34" s="323"/>
      <c r="CV34" s="323"/>
      <c r="CW34" s="323"/>
      <c r="CX34" s="323"/>
      <c r="CY34" s="323"/>
      <c r="CZ34" s="323"/>
      <c r="DA34" s="323"/>
      <c r="DB34" s="323"/>
      <c r="DC34" s="323"/>
      <c r="DD34" s="323"/>
      <c r="DE34" s="323"/>
      <c r="DF34" s="323"/>
      <c r="DG34" s="322"/>
      <c r="DH34" s="323"/>
      <c r="DI34" s="323"/>
      <c r="DJ34" s="323"/>
      <c r="DK34" s="323"/>
      <c r="DL34" s="323"/>
      <c r="DM34" s="323"/>
      <c r="DN34" s="323"/>
      <c r="DO34" s="323"/>
      <c r="DP34" s="323"/>
      <c r="DQ34" s="323"/>
      <c r="DR34" s="323"/>
      <c r="DS34" s="323"/>
      <c r="DT34" s="322"/>
      <c r="DU34" s="323"/>
      <c r="DV34" s="323"/>
      <c r="DW34" s="323"/>
      <c r="DX34" s="323"/>
      <c r="DY34" s="323"/>
      <c r="DZ34" s="323"/>
      <c r="EA34" s="323"/>
      <c r="EB34" s="323"/>
      <c r="EC34" s="323"/>
      <c r="ED34" s="323"/>
      <c r="EE34" s="323"/>
      <c r="EF34" s="323"/>
      <c r="EG34" s="665"/>
      <c r="EH34" s="665"/>
      <c r="EI34" s="665"/>
      <c r="EJ34" s="665"/>
      <c r="EK34" s="665"/>
      <c r="EL34" s="665"/>
      <c r="EM34" s="665"/>
      <c r="EN34" s="665"/>
      <c r="EO34" s="665"/>
      <c r="EP34" s="665"/>
      <c r="EQ34" s="665"/>
      <c r="ER34" s="665"/>
      <c r="ES34" s="666"/>
    </row>
    <row r="35" spans="1:149" s="305" customFormat="1" ht="12.75" customHeight="1" thickBot="1">
      <c r="A35" s="667" t="s">
        <v>496</v>
      </c>
      <c r="B35" s="668"/>
      <c r="C35" s="668"/>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8"/>
      <c r="AQ35" s="668"/>
      <c r="AR35" s="668"/>
      <c r="AS35" s="668"/>
      <c r="AT35" s="668"/>
      <c r="AU35" s="668"/>
      <c r="AV35" s="668"/>
      <c r="AW35" s="668"/>
      <c r="AX35" s="668"/>
      <c r="AY35" s="668"/>
      <c r="AZ35" s="668"/>
      <c r="BA35" s="668"/>
      <c r="BB35" s="668"/>
      <c r="BC35" s="668"/>
      <c r="BD35" s="668"/>
      <c r="BE35" s="668"/>
      <c r="BF35" s="668"/>
      <c r="BG35" s="668"/>
      <c r="BH35" s="668"/>
      <c r="BI35" s="668"/>
      <c r="BJ35" s="668"/>
      <c r="BK35" s="668"/>
      <c r="BL35" s="668"/>
      <c r="BM35" s="668"/>
      <c r="BN35" s="668"/>
      <c r="BO35" s="668"/>
      <c r="BP35" s="668"/>
      <c r="BQ35" s="668"/>
      <c r="BR35" s="668"/>
      <c r="BS35" s="668"/>
      <c r="BT35" s="668"/>
      <c r="BU35" s="668"/>
      <c r="BV35" s="668"/>
      <c r="BW35" s="668"/>
      <c r="BX35" s="669" t="s">
        <v>497</v>
      </c>
      <c r="BY35" s="669"/>
      <c r="BZ35" s="669"/>
      <c r="CA35" s="669"/>
      <c r="CB35" s="669"/>
      <c r="CC35" s="669"/>
      <c r="CD35" s="669"/>
      <c r="CE35" s="669"/>
      <c r="CF35" s="669" t="s">
        <v>71</v>
      </c>
      <c r="CG35" s="669"/>
      <c r="CH35" s="669"/>
      <c r="CI35" s="669"/>
      <c r="CJ35" s="669"/>
      <c r="CK35" s="669"/>
      <c r="CL35" s="669"/>
      <c r="CM35" s="669"/>
      <c r="CN35" s="669"/>
      <c r="CO35" s="669"/>
      <c r="CP35" s="669"/>
      <c r="CQ35" s="669"/>
      <c r="CR35" s="669"/>
      <c r="CS35" s="304"/>
      <c r="CT35" s="404">
        <f>DG35+DT35+EG35</f>
        <v>0</v>
      </c>
      <c r="CU35" s="405"/>
      <c r="CV35" s="405"/>
      <c r="CW35" s="405"/>
      <c r="CX35" s="405"/>
      <c r="CY35" s="405"/>
      <c r="CZ35" s="405"/>
      <c r="DA35" s="405"/>
      <c r="DB35" s="405"/>
      <c r="DC35" s="405"/>
      <c r="DD35" s="405"/>
      <c r="DE35" s="405"/>
      <c r="DF35" s="405"/>
      <c r="DG35" s="404"/>
      <c r="DH35" s="405"/>
      <c r="DI35" s="405"/>
      <c r="DJ35" s="405"/>
      <c r="DK35" s="405"/>
      <c r="DL35" s="405"/>
      <c r="DM35" s="405"/>
      <c r="DN35" s="405"/>
      <c r="DO35" s="405"/>
      <c r="DP35" s="405"/>
      <c r="DQ35" s="405"/>
      <c r="DR35" s="405"/>
      <c r="DS35" s="405"/>
      <c r="DT35" s="404"/>
      <c r="DU35" s="405"/>
      <c r="DV35" s="405"/>
      <c r="DW35" s="405"/>
      <c r="DX35" s="405"/>
      <c r="DY35" s="405"/>
      <c r="DZ35" s="405"/>
      <c r="EA35" s="405"/>
      <c r="EB35" s="405"/>
      <c r="EC35" s="405"/>
      <c r="ED35" s="405"/>
      <c r="EE35" s="405"/>
      <c r="EF35" s="405"/>
      <c r="EG35" s="670"/>
      <c r="EH35" s="670"/>
      <c r="EI35" s="670"/>
      <c r="EJ35" s="670"/>
      <c r="EK35" s="670"/>
      <c r="EL35" s="670"/>
      <c r="EM35" s="670"/>
      <c r="EN35" s="670"/>
      <c r="EO35" s="670"/>
      <c r="EP35" s="670"/>
      <c r="EQ35" s="670"/>
      <c r="ER35" s="670"/>
      <c r="ES35" s="670"/>
    </row>
    <row r="36" spans="1:149" ht="16.5" customHeight="1">
      <c r="A36" s="662" t="s">
        <v>72</v>
      </c>
      <c r="B36" s="663"/>
      <c r="C36" s="663"/>
      <c r="D36" s="663"/>
      <c r="E36" s="663"/>
      <c r="F36" s="66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63"/>
      <c r="AY36" s="663"/>
      <c r="AZ36" s="663"/>
      <c r="BA36" s="663"/>
      <c r="BB36" s="663"/>
      <c r="BC36" s="663"/>
      <c r="BD36" s="663"/>
      <c r="BE36" s="663"/>
      <c r="BF36" s="663"/>
      <c r="BG36" s="663"/>
      <c r="BH36" s="663"/>
      <c r="BI36" s="663"/>
      <c r="BJ36" s="663"/>
      <c r="BK36" s="663"/>
      <c r="BL36" s="663"/>
      <c r="BM36" s="663"/>
      <c r="BN36" s="663"/>
      <c r="BO36" s="663"/>
      <c r="BP36" s="663"/>
      <c r="BQ36" s="663"/>
      <c r="BR36" s="663"/>
      <c r="BS36" s="663"/>
      <c r="BT36" s="663"/>
      <c r="BU36" s="663"/>
      <c r="BV36" s="663"/>
      <c r="BW36" s="663"/>
      <c r="BX36" s="664" t="s">
        <v>73</v>
      </c>
      <c r="BY36" s="664"/>
      <c r="BZ36" s="664"/>
      <c r="CA36" s="664"/>
      <c r="CB36" s="664"/>
      <c r="CC36" s="664"/>
      <c r="CD36" s="664"/>
      <c r="CE36" s="664"/>
      <c r="CF36" s="664" t="s">
        <v>38</v>
      </c>
      <c r="CG36" s="664"/>
      <c r="CH36" s="664"/>
      <c r="CI36" s="664"/>
      <c r="CJ36" s="664"/>
      <c r="CK36" s="664"/>
      <c r="CL36" s="664"/>
      <c r="CM36" s="664"/>
      <c r="CN36" s="664"/>
      <c r="CO36" s="664"/>
      <c r="CP36" s="664"/>
      <c r="CQ36" s="664"/>
      <c r="CR36" s="664"/>
      <c r="CS36" s="27"/>
      <c r="CT36" s="660">
        <f>DG36+DT36+EG36</f>
        <v>52198691.66</v>
      </c>
      <c r="CU36" s="361"/>
      <c r="CV36" s="361"/>
      <c r="CW36" s="361"/>
      <c r="CX36" s="361"/>
      <c r="CY36" s="361"/>
      <c r="CZ36" s="361"/>
      <c r="DA36" s="361"/>
      <c r="DB36" s="361"/>
      <c r="DC36" s="361"/>
      <c r="DD36" s="361"/>
      <c r="DE36" s="361"/>
      <c r="DF36" s="361"/>
      <c r="DG36" s="660">
        <f>DG37+DG49+DG55</f>
        <v>46239398</v>
      </c>
      <c r="DH36" s="361"/>
      <c r="DI36" s="361"/>
      <c r="DJ36" s="361"/>
      <c r="DK36" s="361"/>
      <c r="DL36" s="361"/>
      <c r="DM36" s="361"/>
      <c r="DN36" s="361"/>
      <c r="DO36" s="361"/>
      <c r="DP36" s="361"/>
      <c r="DQ36" s="361"/>
      <c r="DR36" s="361"/>
      <c r="DS36" s="361"/>
      <c r="DT36" s="660">
        <f>DT37+DT49+DT55</f>
        <v>0</v>
      </c>
      <c r="DU36" s="361"/>
      <c r="DV36" s="361"/>
      <c r="DW36" s="361"/>
      <c r="DX36" s="361"/>
      <c r="DY36" s="361"/>
      <c r="DZ36" s="361"/>
      <c r="EA36" s="361"/>
      <c r="EB36" s="361"/>
      <c r="EC36" s="361"/>
      <c r="ED36" s="361"/>
      <c r="EE36" s="361"/>
      <c r="EF36" s="361"/>
      <c r="EG36" s="660">
        <f>EG37+EG49+EG55+EG53+EG45</f>
        <v>5959293.66</v>
      </c>
      <c r="EH36" s="361"/>
      <c r="EI36" s="361"/>
      <c r="EJ36" s="361"/>
      <c r="EK36" s="361"/>
      <c r="EL36" s="361"/>
      <c r="EM36" s="361"/>
      <c r="EN36" s="361"/>
      <c r="EO36" s="361"/>
      <c r="EP36" s="361"/>
      <c r="EQ36" s="361"/>
      <c r="ER36" s="361"/>
      <c r="ES36" s="661"/>
    </row>
    <row r="37" spans="1:149" ht="22.5" customHeight="1">
      <c r="A37" s="439" t="s">
        <v>74</v>
      </c>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0"/>
      <c r="BR37" s="420"/>
      <c r="BS37" s="420"/>
      <c r="BT37" s="420"/>
      <c r="BU37" s="420"/>
      <c r="BV37" s="420"/>
      <c r="BW37" s="420"/>
      <c r="BX37" s="318" t="s">
        <v>75</v>
      </c>
      <c r="BY37" s="318"/>
      <c r="BZ37" s="318"/>
      <c r="CA37" s="318"/>
      <c r="CB37" s="318"/>
      <c r="CC37" s="318"/>
      <c r="CD37" s="318"/>
      <c r="CE37" s="318"/>
      <c r="CF37" s="318" t="s">
        <v>38</v>
      </c>
      <c r="CG37" s="318"/>
      <c r="CH37" s="318"/>
      <c r="CI37" s="318"/>
      <c r="CJ37" s="318"/>
      <c r="CK37" s="318"/>
      <c r="CL37" s="318"/>
      <c r="CM37" s="318"/>
      <c r="CN37" s="318"/>
      <c r="CO37" s="318"/>
      <c r="CP37" s="318"/>
      <c r="CQ37" s="318"/>
      <c r="CR37" s="318"/>
      <c r="CS37" s="25"/>
      <c r="CT37" s="326">
        <f aca="true" t="shared" si="0" ref="CT37:CT65">DG37+DT37+EG37</f>
        <v>48380774.04</v>
      </c>
      <c r="CU37" s="331"/>
      <c r="CV37" s="331"/>
      <c r="CW37" s="331"/>
      <c r="CX37" s="331"/>
      <c r="CY37" s="331"/>
      <c r="CZ37" s="331"/>
      <c r="DA37" s="331"/>
      <c r="DB37" s="331"/>
      <c r="DC37" s="331"/>
      <c r="DD37" s="331"/>
      <c r="DE37" s="331"/>
      <c r="DF37" s="331"/>
      <c r="DG37" s="326">
        <f>DG38+DG39+DG41</f>
        <v>43100253</v>
      </c>
      <c r="DH37" s="327"/>
      <c r="DI37" s="327"/>
      <c r="DJ37" s="327"/>
      <c r="DK37" s="327"/>
      <c r="DL37" s="327"/>
      <c r="DM37" s="327"/>
      <c r="DN37" s="327"/>
      <c r="DO37" s="327"/>
      <c r="DP37" s="327"/>
      <c r="DQ37" s="327"/>
      <c r="DR37" s="327"/>
      <c r="DS37" s="327"/>
      <c r="DT37" s="326">
        <f>DT38+DT39+DT41</f>
        <v>0</v>
      </c>
      <c r="DU37" s="327"/>
      <c r="DV37" s="327"/>
      <c r="DW37" s="327"/>
      <c r="DX37" s="327"/>
      <c r="DY37" s="327"/>
      <c r="DZ37" s="327"/>
      <c r="EA37" s="327"/>
      <c r="EB37" s="327"/>
      <c r="EC37" s="327"/>
      <c r="ED37" s="327"/>
      <c r="EE37" s="327"/>
      <c r="EF37" s="327"/>
      <c r="EG37" s="326">
        <f>EG38+EG39+EG41</f>
        <v>5280521.04</v>
      </c>
      <c r="EH37" s="327"/>
      <c r="EI37" s="327"/>
      <c r="EJ37" s="327"/>
      <c r="EK37" s="327"/>
      <c r="EL37" s="327"/>
      <c r="EM37" s="327"/>
      <c r="EN37" s="327"/>
      <c r="EO37" s="327"/>
      <c r="EP37" s="327"/>
      <c r="EQ37" s="327"/>
      <c r="ER37" s="327"/>
      <c r="ES37" s="328"/>
    </row>
    <row r="38" spans="1:149" ht="20.25" customHeight="1">
      <c r="A38" s="329" t="s">
        <v>76</v>
      </c>
      <c r="B38" s="330"/>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0"/>
      <c r="BL38" s="330"/>
      <c r="BM38" s="330"/>
      <c r="BN38" s="330"/>
      <c r="BO38" s="330"/>
      <c r="BP38" s="330"/>
      <c r="BQ38" s="330"/>
      <c r="BR38" s="330"/>
      <c r="BS38" s="330"/>
      <c r="BT38" s="330"/>
      <c r="BU38" s="330"/>
      <c r="BV38" s="330"/>
      <c r="BW38" s="330"/>
      <c r="BX38" s="318" t="s">
        <v>77</v>
      </c>
      <c r="BY38" s="318"/>
      <c r="BZ38" s="318"/>
      <c r="CA38" s="318"/>
      <c r="CB38" s="318"/>
      <c r="CC38" s="318"/>
      <c r="CD38" s="318"/>
      <c r="CE38" s="318"/>
      <c r="CF38" s="318" t="s">
        <v>78</v>
      </c>
      <c r="CG38" s="318"/>
      <c r="CH38" s="318"/>
      <c r="CI38" s="318"/>
      <c r="CJ38" s="318"/>
      <c r="CK38" s="318"/>
      <c r="CL38" s="318"/>
      <c r="CM38" s="318"/>
      <c r="CN38" s="318"/>
      <c r="CO38" s="318"/>
      <c r="CP38" s="318"/>
      <c r="CQ38" s="318"/>
      <c r="CR38" s="318"/>
      <c r="CS38" s="26"/>
      <c r="CT38" s="326">
        <f t="shared" si="0"/>
        <v>38843974.05</v>
      </c>
      <c r="CU38" s="331"/>
      <c r="CV38" s="331"/>
      <c r="CW38" s="331"/>
      <c r="CX38" s="331"/>
      <c r="CY38" s="331"/>
      <c r="CZ38" s="331"/>
      <c r="DA38" s="331"/>
      <c r="DB38" s="331"/>
      <c r="DC38" s="331"/>
      <c r="DD38" s="331"/>
      <c r="DE38" s="331"/>
      <c r="DF38" s="331"/>
      <c r="DG38" s="326">
        <v>34758119</v>
      </c>
      <c r="DH38" s="327"/>
      <c r="DI38" s="327"/>
      <c r="DJ38" s="327"/>
      <c r="DK38" s="327"/>
      <c r="DL38" s="327"/>
      <c r="DM38" s="327"/>
      <c r="DN38" s="327"/>
      <c r="DO38" s="327"/>
      <c r="DP38" s="327"/>
      <c r="DQ38" s="327"/>
      <c r="DR38" s="327"/>
      <c r="DS38" s="327"/>
      <c r="DT38" s="326"/>
      <c r="DU38" s="327"/>
      <c r="DV38" s="327"/>
      <c r="DW38" s="327"/>
      <c r="DX38" s="327"/>
      <c r="DY38" s="327"/>
      <c r="DZ38" s="327"/>
      <c r="EA38" s="327"/>
      <c r="EB38" s="327"/>
      <c r="EC38" s="327"/>
      <c r="ED38" s="327"/>
      <c r="EE38" s="327"/>
      <c r="EF38" s="327"/>
      <c r="EG38" s="650">
        <v>4085855.05</v>
      </c>
      <c r="EH38" s="650"/>
      <c r="EI38" s="650"/>
      <c r="EJ38" s="650"/>
      <c r="EK38" s="650"/>
      <c r="EL38" s="650"/>
      <c r="EM38" s="650"/>
      <c r="EN38" s="650"/>
      <c r="EO38" s="650"/>
      <c r="EP38" s="650"/>
      <c r="EQ38" s="650"/>
      <c r="ER38" s="650"/>
      <c r="ES38" s="653"/>
    </row>
    <row r="39" spans="1:149" ht="21" customHeight="1">
      <c r="A39" s="329" t="s">
        <v>79</v>
      </c>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0"/>
      <c r="BX39" s="318" t="s">
        <v>80</v>
      </c>
      <c r="BY39" s="318"/>
      <c r="BZ39" s="318"/>
      <c r="CA39" s="318"/>
      <c r="CB39" s="318"/>
      <c r="CC39" s="318"/>
      <c r="CD39" s="318"/>
      <c r="CE39" s="318"/>
      <c r="CF39" s="318" t="s">
        <v>81</v>
      </c>
      <c r="CG39" s="318"/>
      <c r="CH39" s="318"/>
      <c r="CI39" s="318"/>
      <c r="CJ39" s="318"/>
      <c r="CK39" s="318"/>
      <c r="CL39" s="318"/>
      <c r="CM39" s="318"/>
      <c r="CN39" s="318"/>
      <c r="CO39" s="318"/>
      <c r="CP39" s="318"/>
      <c r="CQ39" s="318"/>
      <c r="CR39" s="318"/>
      <c r="CS39" s="26"/>
      <c r="CT39" s="326">
        <f t="shared" si="0"/>
        <v>0</v>
      </c>
      <c r="CU39" s="331"/>
      <c r="CV39" s="331"/>
      <c r="CW39" s="331"/>
      <c r="CX39" s="331"/>
      <c r="CY39" s="331"/>
      <c r="CZ39" s="331"/>
      <c r="DA39" s="331"/>
      <c r="DB39" s="331"/>
      <c r="DC39" s="331"/>
      <c r="DD39" s="331"/>
      <c r="DE39" s="331"/>
      <c r="DF39" s="331"/>
      <c r="DG39" s="326"/>
      <c r="DH39" s="327"/>
      <c r="DI39" s="327"/>
      <c r="DJ39" s="327"/>
      <c r="DK39" s="327"/>
      <c r="DL39" s="327"/>
      <c r="DM39" s="327"/>
      <c r="DN39" s="327"/>
      <c r="DO39" s="327"/>
      <c r="DP39" s="327"/>
      <c r="DQ39" s="327"/>
      <c r="DR39" s="327"/>
      <c r="DS39" s="327"/>
      <c r="DT39" s="326"/>
      <c r="DU39" s="327"/>
      <c r="DV39" s="327"/>
      <c r="DW39" s="327"/>
      <c r="DX39" s="327"/>
      <c r="DY39" s="327"/>
      <c r="DZ39" s="327"/>
      <c r="EA39" s="327"/>
      <c r="EB39" s="327"/>
      <c r="EC39" s="327"/>
      <c r="ED39" s="327"/>
      <c r="EE39" s="327"/>
      <c r="EF39" s="327"/>
      <c r="EG39" s="658"/>
      <c r="EH39" s="658"/>
      <c r="EI39" s="658"/>
      <c r="EJ39" s="658"/>
      <c r="EK39" s="658"/>
      <c r="EL39" s="658"/>
      <c r="EM39" s="658"/>
      <c r="EN39" s="658"/>
      <c r="EO39" s="658"/>
      <c r="EP39" s="658"/>
      <c r="EQ39" s="658"/>
      <c r="ER39" s="658"/>
      <c r="ES39" s="659"/>
    </row>
    <row r="40" spans="1:149" ht="22.5" customHeight="1">
      <c r="A40" s="329" t="s">
        <v>82</v>
      </c>
      <c r="B40" s="330"/>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330"/>
      <c r="BI40" s="330"/>
      <c r="BJ40" s="330"/>
      <c r="BK40" s="330"/>
      <c r="BL40" s="330"/>
      <c r="BM40" s="330"/>
      <c r="BN40" s="330"/>
      <c r="BO40" s="330"/>
      <c r="BP40" s="330"/>
      <c r="BQ40" s="330"/>
      <c r="BR40" s="330"/>
      <c r="BS40" s="330"/>
      <c r="BT40" s="330"/>
      <c r="BU40" s="330"/>
      <c r="BV40" s="330"/>
      <c r="BW40" s="330"/>
      <c r="BX40" s="318" t="s">
        <v>83</v>
      </c>
      <c r="BY40" s="318"/>
      <c r="BZ40" s="318"/>
      <c r="CA40" s="318"/>
      <c r="CB40" s="318"/>
      <c r="CC40" s="318"/>
      <c r="CD40" s="318"/>
      <c r="CE40" s="318"/>
      <c r="CF40" s="318" t="s">
        <v>84</v>
      </c>
      <c r="CG40" s="318"/>
      <c r="CH40" s="318"/>
      <c r="CI40" s="318"/>
      <c r="CJ40" s="318"/>
      <c r="CK40" s="318"/>
      <c r="CL40" s="318"/>
      <c r="CM40" s="318"/>
      <c r="CN40" s="318"/>
      <c r="CO40" s="318"/>
      <c r="CP40" s="318"/>
      <c r="CQ40" s="318"/>
      <c r="CR40" s="318"/>
      <c r="CS40" s="26"/>
      <c r="CT40" s="326">
        <f t="shared" si="0"/>
        <v>0</v>
      </c>
      <c r="CU40" s="331"/>
      <c r="CV40" s="331"/>
      <c r="CW40" s="331"/>
      <c r="CX40" s="331"/>
      <c r="CY40" s="331"/>
      <c r="CZ40" s="331"/>
      <c r="DA40" s="331"/>
      <c r="DB40" s="331"/>
      <c r="DC40" s="331"/>
      <c r="DD40" s="331"/>
      <c r="DE40" s="331"/>
      <c r="DF40" s="331"/>
      <c r="DG40" s="326"/>
      <c r="DH40" s="327"/>
      <c r="DI40" s="327"/>
      <c r="DJ40" s="327"/>
      <c r="DK40" s="327"/>
      <c r="DL40" s="327"/>
      <c r="DM40" s="327"/>
      <c r="DN40" s="327"/>
      <c r="DO40" s="327"/>
      <c r="DP40" s="327"/>
      <c r="DQ40" s="327"/>
      <c r="DR40" s="327"/>
      <c r="DS40" s="327"/>
      <c r="DT40" s="326"/>
      <c r="DU40" s="327"/>
      <c r="DV40" s="327"/>
      <c r="DW40" s="327"/>
      <c r="DX40" s="327"/>
      <c r="DY40" s="327"/>
      <c r="DZ40" s="327"/>
      <c r="EA40" s="327"/>
      <c r="EB40" s="327"/>
      <c r="EC40" s="327"/>
      <c r="ED40" s="327"/>
      <c r="EE40" s="327"/>
      <c r="EF40" s="327"/>
      <c r="EG40" s="658"/>
      <c r="EH40" s="658"/>
      <c r="EI40" s="658"/>
      <c r="EJ40" s="658"/>
      <c r="EK40" s="658"/>
      <c r="EL40" s="658"/>
      <c r="EM40" s="658"/>
      <c r="EN40" s="658"/>
      <c r="EO40" s="658"/>
      <c r="EP40" s="658"/>
      <c r="EQ40" s="658"/>
      <c r="ER40" s="658"/>
      <c r="ES40" s="659"/>
    </row>
    <row r="41" spans="1:149" ht="22.5" customHeight="1">
      <c r="A41" s="329" t="s">
        <v>85</v>
      </c>
      <c r="B41" s="330"/>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18" t="s">
        <v>86</v>
      </c>
      <c r="BY41" s="318"/>
      <c r="BZ41" s="318"/>
      <c r="CA41" s="318"/>
      <c r="CB41" s="318"/>
      <c r="CC41" s="318"/>
      <c r="CD41" s="318"/>
      <c r="CE41" s="318"/>
      <c r="CF41" s="318" t="s">
        <v>87</v>
      </c>
      <c r="CG41" s="318"/>
      <c r="CH41" s="318"/>
      <c r="CI41" s="318"/>
      <c r="CJ41" s="318"/>
      <c r="CK41" s="318"/>
      <c r="CL41" s="318"/>
      <c r="CM41" s="318"/>
      <c r="CN41" s="318"/>
      <c r="CO41" s="318"/>
      <c r="CP41" s="318"/>
      <c r="CQ41" s="318"/>
      <c r="CR41" s="318"/>
      <c r="CS41" s="26"/>
      <c r="CT41" s="326">
        <f>DG41+DT41+EG41</f>
        <v>9536799.99</v>
      </c>
      <c r="CU41" s="331"/>
      <c r="CV41" s="331"/>
      <c r="CW41" s="331"/>
      <c r="CX41" s="331"/>
      <c r="CY41" s="331"/>
      <c r="CZ41" s="331"/>
      <c r="DA41" s="331"/>
      <c r="DB41" s="331"/>
      <c r="DC41" s="331"/>
      <c r="DD41" s="331"/>
      <c r="DE41" s="331"/>
      <c r="DF41" s="331"/>
      <c r="DG41" s="440">
        <f>DG42</f>
        <v>8342134</v>
      </c>
      <c r="DH41" s="441"/>
      <c r="DI41" s="441"/>
      <c r="DJ41" s="441"/>
      <c r="DK41" s="441"/>
      <c r="DL41" s="441"/>
      <c r="DM41" s="441"/>
      <c r="DN41" s="441"/>
      <c r="DO41" s="441"/>
      <c r="DP41" s="441"/>
      <c r="DQ41" s="441"/>
      <c r="DR41" s="441"/>
      <c r="DS41" s="442"/>
      <c r="DT41" s="440">
        <f>DT42</f>
        <v>0</v>
      </c>
      <c r="DU41" s="441"/>
      <c r="DV41" s="441"/>
      <c r="DW41" s="441"/>
      <c r="DX41" s="441"/>
      <c r="DY41" s="441"/>
      <c r="DZ41" s="441"/>
      <c r="EA41" s="441"/>
      <c r="EB41" s="441"/>
      <c r="EC41" s="441"/>
      <c r="ED41" s="441"/>
      <c r="EE41" s="441"/>
      <c r="EF41" s="442"/>
      <c r="EG41" s="326">
        <f>EG42+EG43</f>
        <v>1194665.99</v>
      </c>
      <c r="EH41" s="327"/>
      <c r="EI41" s="327"/>
      <c r="EJ41" s="327"/>
      <c r="EK41" s="327"/>
      <c r="EL41" s="327"/>
      <c r="EM41" s="327"/>
      <c r="EN41" s="327"/>
      <c r="EO41" s="327"/>
      <c r="EP41" s="327"/>
      <c r="EQ41" s="327"/>
      <c r="ER41" s="327"/>
      <c r="ES41" s="328"/>
    </row>
    <row r="42" spans="1:149" ht="22.5" customHeight="1">
      <c r="A42" s="445" t="s">
        <v>88</v>
      </c>
      <c r="B42" s="446"/>
      <c r="C42" s="446"/>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O42" s="446"/>
      <c r="AP42" s="446"/>
      <c r="AQ42" s="446"/>
      <c r="AR42" s="446"/>
      <c r="AS42" s="446"/>
      <c r="AT42" s="446"/>
      <c r="AU42" s="446"/>
      <c r="AV42" s="446"/>
      <c r="AW42" s="446"/>
      <c r="AX42" s="446"/>
      <c r="AY42" s="446"/>
      <c r="AZ42" s="446"/>
      <c r="BA42" s="446"/>
      <c r="BB42" s="446"/>
      <c r="BC42" s="446"/>
      <c r="BD42" s="446"/>
      <c r="BE42" s="446"/>
      <c r="BF42" s="446"/>
      <c r="BG42" s="446"/>
      <c r="BH42" s="446"/>
      <c r="BI42" s="446"/>
      <c r="BJ42" s="446"/>
      <c r="BK42" s="446"/>
      <c r="BL42" s="446"/>
      <c r="BM42" s="446"/>
      <c r="BN42" s="446"/>
      <c r="BO42" s="446"/>
      <c r="BP42" s="446"/>
      <c r="BQ42" s="446"/>
      <c r="BR42" s="446"/>
      <c r="BS42" s="446"/>
      <c r="BT42" s="446"/>
      <c r="BU42" s="446"/>
      <c r="BV42" s="446"/>
      <c r="BW42" s="446"/>
      <c r="BX42" s="318" t="s">
        <v>89</v>
      </c>
      <c r="BY42" s="318"/>
      <c r="BZ42" s="318"/>
      <c r="CA42" s="318"/>
      <c r="CB42" s="318"/>
      <c r="CC42" s="318"/>
      <c r="CD42" s="318"/>
      <c r="CE42" s="318"/>
      <c r="CF42" s="318" t="s">
        <v>87</v>
      </c>
      <c r="CG42" s="318"/>
      <c r="CH42" s="318"/>
      <c r="CI42" s="318"/>
      <c r="CJ42" s="318"/>
      <c r="CK42" s="318"/>
      <c r="CL42" s="318"/>
      <c r="CM42" s="318"/>
      <c r="CN42" s="318"/>
      <c r="CO42" s="318"/>
      <c r="CP42" s="318"/>
      <c r="CQ42" s="318"/>
      <c r="CR42" s="318"/>
      <c r="CS42" s="26"/>
      <c r="CT42" s="326">
        <f>DG42+DT42+EG42</f>
        <v>9536799.99</v>
      </c>
      <c r="CU42" s="331"/>
      <c r="CV42" s="331"/>
      <c r="CW42" s="331"/>
      <c r="CX42" s="331"/>
      <c r="CY42" s="331"/>
      <c r="CZ42" s="331"/>
      <c r="DA42" s="331"/>
      <c r="DB42" s="331"/>
      <c r="DC42" s="331"/>
      <c r="DD42" s="331"/>
      <c r="DE42" s="331"/>
      <c r="DF42" s="331"/>
      <c r="DG42" s="326">
        <v>8342134</v>
      </c>
      <c r="DH42" s="327"/>
      <c r="DI42" s="327"/>
      <c r="DJ42" s="327"/>
      <c r="DK42" s="327"/>
      <c r="DL42" s="327"/>
      <c r="DM42" s="327"/>
      <c r="DN42" s="327"/>
      <c r="DO42" s="327"/>
      <c r="DP42" s="327"/>
      <c r="DQ42" s="327"/>
      <c r="DR42" s="327"/>
      <c r="DS42" s="327"/>
      <c r="DT42" s="326"/>
      <c r="DU42" s="327"/>
      <c r="DV42" s="327"/>
      <c r="DW42" s="327"/>
      <c r="DX42" s="327"/>
      <c r="DY42" s="327"/>
      <c r="DZ42" s="327"/>
      <c r="EA42" s="327"/>
      <c r="EB42" s="327"/>
      <c r="EC42" s="327"/>
      <c r="ED42" s="327"/>
      <c r="EE42" s="327"/>
      <c r="EF42" s="327"/>
      <c r="EG42" s="650">
        <v>1194665.99</v>
      </c>
      <c r="EH42" s="650"/>
      <c r="EI42" s="650"/>
      <c r="EJ42" s="650"/>
      <c r="EK42" s="650"/>
      <c r="EL42" s="650"/>
      <c r="EM42" s="650"/>
      <c r="EN42" s="650"/>
      <c r="EO42" s="650"/>
      <c r="EP42" s="650"/>
      <c r="EQ42" s="650"/>
      <c r="ER42" s="650"/>
      <c r="ES42" s="653"/>
    </row>
    <row r="43" spans="1:149" ht="10.5" customHeight="1">
      <c r="A43" s="445" t="s">
        <v>90</v>
      </c>
      <c r="B43" s="446"/>
      <c r="C43" s="446"/>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6"/>
      <c r="AY43" s="446"/>
      <c r="AZ43" s="446"/>
      <c r="BA43" s="446"/>
      <c r="BB43" s="446"/>
      <c r="BC43" s="446"/>
      <c r="BD43" s="446"/>
      <c r="BE43" s="446"/>
      <c r="BF43" s="446"/>
      <c r="BG43" s="446"/>
      <c r="BH43" s="446"/>
      <c r="BI43" s="446"/>
      <c r="BJ43" s="446"/>
      <c r="BK43" s="446"/>
      <c r="BL43" s="446"/>
      <c r="BM43" s="446"/>
      <c r="BN43" s="446"/>
      <c r="BO43" s="446"/>
      <c r="BP43" s="446"/>
      <c r="BQ43" s="446"/>
      <c r="BR43" s="446"/>
      <c r="BS43" s="446"/>
      <c r="BT43" s="446"/>
      <c r="BU43" s="446"/>
      <c r="BV43" s="446"/>
      <c r="BW43" s="446"/>
      <c r="BX43" s="318" t="s">
        <v>91</v>
      </c>
      <c r="BY43" s="318"/>
      <c r="BZ43" s="318"/>
      <c r="CA43" s="318"/>
      <c r="CB43" s="318"/>
      <c r="CC43" s="318"/>
      <c r="CD43" s="318"/>
      <c r="CE43" s="318"/>
      <c r="CF43" s="318" t="s">
        <v>87</v>
      </c>
      <c r="CG43" s="318"/>
      <c r="CH43" s="318"/>
      <c r="CI43" s="318"/>
      <c r="CJ43" s="318"/>
      <c r="CK43" s="318"/>
      <c r="CL43" s="318"/>
      <c r="CM43" s="318"/>
      <c r="CN43" s="318"/>
      <c r="CO43" s="318"/>
      <c r="CP43" s="318"/>
      <c r="CQ43" s="318"/>
      <c r="CR43" s="318"/>
      <c r="CS43" s="21"/>
      <c r="CT43" s="326"/>
      <c r="CU43" s="331"/>
      <c r="CV43" s="331"/>
      <c r="CW43" s="331"/>
      <c r="CX43" s="331"/>
      <c r="CY43" s="331"/>
      <c r="CZ43" s="331"/>
      <c r="DA43" s="331"/>
      <c r="DB43" s="331"/>
      <c r="DC43" s="331"/>
      <c r="DD43" s="331"/>
      <c r="DE43" s="331"/>
      <c r="DF43" s="331"/>
      <c r="DG43" s="326"/>
      <c r="DH43" s="327"/>
      <c r="DI43" s="327"/>
      <c r="DJ43" s="327"/>
      <c r="DK43" s="327"/>
      <c r="DL43" s="327"/>
      <c r="DM43" s="327"/>
      <c r="DN43" s="327"/>
      <c r="DO43" s="327"/>
      <c r="DP43" s="327"/>
      <c r="DQ43" s="327"/>
      <c r="DR43" s="327"/>
      <c r="DS43" s="327"/>
      <c r="DT43" s="326"/>
      <c r="DU43" s="327"/>
      <c r="DV43" s="327"/>
      <c r="DW43" s="327"/>
      <c r="DX43" s="327"/>
      <c r="DY43" s="327"/>
      <c r="DZ43" s="327"/>
      <c r="EA43" s="327"/>
      <c r="EB43" s="327"/>
      <c r="EC43" s="327"/>
      <c r="ED43" s="327"/>
      <c r="EE43" s="327"/>
      <c r="EF43" s="327"/>
      <c r="EG43" s="650"/>
      <c r="EH43" s="650"/>
      <c r="EI43" s="650"/>
      <c r="EJ43" s="650"/>
      <c r="EK43" s="650"/>
      <c r="EL43" s="650"/>
      <c r="EM43" s="650"/>
      <c r="EN43" s="650"/>
      <c r="EO43" s="650"/>
      <c r="EP43" s="650"/>
      <c r="EQ43" s="650"/>
      <c r="ER43" s="650"/>
      <c r="ES43" s="653"/>
    </row>
    <row r="44" spans="1:149" ht="12.75" customHeight="1">
      <c r="A44" s="316" t="s">
        <v>92</v>
      </c>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7"/>
      <c r="BE44" s="317"/>
      <c r="BF44" s="317"/>
      <c r="BG44" s="317"/>
      <c r="BH44" s="317"/>
      <c r="BI44" s="317"/>
      <c r="BJ44" s="317"/>
      <c r="BK44" s="317"/>
      <c r="BL44" s="317"/>
      <c r="BM44" s="317"/>
      <c r="BN44" s="317"/>
      <c r="BO44" s="317"/>
      <c r="BP44" s="317"/>
      <c r="BQ44" s="317"/>
      <c r="BR44" s="317"/>
      <c r="BS44" s="317"/>
      <c r="BT44" s="317"/>
      <c r="BU44" s="317"/>
      <c r="BV44" s="317"/>
      <c r="BW44" s="317"/>
      <c r="BX44" s="318" t="s">
        <v>93</v>
      </c>
      <c r="BY44" s="318"/>
      <c r="BZ44" s="318"/>
      <c r="CA44" s="318"/>
      <c r="CB44" s="318"/>
      <c r="CC44" s="318"/>
      <c r="CD44" s="318"/>
      <c r="CE44" s="318"/>
      <c r="CF44" s="318" t="s">
        <v>94</v>
      </c>
      <c r="CG44" s="318"/>
      <c r="CH44" s="318"/>
      <c r="CI44" s="318"/>
      <c r="CJ44" s="318"/>
      <c r="CK44" s="318"/>
      <c r="CL44" s="318"/>
      <c r="CM44" s="318"/>
      <c r="CN44" s="318"/>
      <c r="CO44" s="318"/>
      <c r="CP44" s="318"/>
      <c r="CQ44" s="318"/>
      <c r="CR44" s="318"/>
      <c r="CS44" s="21"/>
      <c r="CT44" s="326">
        <f t="shared" si="0"/>
        <v>0</v>
      </c>
      <c r="CU44" s="331"/>
      <c r="CV44" s="331"/>
      <c r="CW44" s="331"/>
      <c r="CX44" s="331"/>
      <c r="CY44" s="331"/>
      <c r="CZ44" s="331"/>
      <c r="DA44" s="331"/>
      <c r="DB44" s="331"/>
      <c r="DC44" s="331"/>
      <c r="DD44" s="331"/>
      <c r="DE44" s="331"/>
      <c r="DF44" s="331"/>
      <c r="DG44" s="326"/>
      <c r="DH44" s="327"/>
      <c r="DI44" s="327"/>
      <c r="DJ44" s="327"/>
      <c r="DK44" s="327"/>
      <c r="DL44" s="327"/>
      <c r="DM44" s="327"/>
      <c r="DN44" s="327"/>
      <c r="DO44" s="327"/>
      <c r="DP44" s="327"/>
      <c r="DQ44" s="327"/>
      <c r="DR44" s="327"/>
      <c r="DS44" s="327"/>
      <c r="DT44" s="326"/>
      <c r="DU44" s="327"/>
      <c r="DV44" s="327"/>
      <c r="DW44" s="327"/>
      <c r="DX44" s="327"/>
      <c r="DY44" s="327"/>
      <c r="DZ44" s="327"/>
      <c r="EA44" s="327"/>
      <c r="EB44" s="327"/>
      <c r="EC44" s="327"/>
      <c r="ED44" s="327"/>
      <c r="EE44" s="327"/>
      <c r="EF44" s="327"/>
      <c r="EG44" s="650">
        <f>EG45</f>
        <v>0</v>
      </c>
      <c r="EH44" s="650"/>
      <c r="EI44" s="650"/>
      <c r="EJ44" s="650"/>
      <c r="EK44" s="650"/>
      <c r="EL44" s="650"/>
      <c r="EM44" s="650"/>
      <c r="EN44" s="650"/>
      <c r="EO44" s="650"/>
      <c r="EP44" s="650"/>
      <c r="EQ44" s="650"/>
      <c r="ER44" s="650"/>
      <c r="ES44" s="653"/>
    </row>
    <row r="45" spans="1:149" ht="34.5" customHeight="1">
      <c r="A45" s="329" t="s">
        <v>95</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18" t="s">
        <v>96</v>
      </c>
      <c r="BY45" s="318"/>
      <c r="BZ45" s="318"/>
      <c r="CA45" s="318"/>
      <c r="CB45" s="318"/>
      <c r="CC45" s="318"/>
      <c r="CD45" s="318"/>
      <c r="CE45" s="318"/>
      <c r="CF45" s="318" t="s">
        <v>97</v>
      </c>
      <c r="CG45" s="318"/>
      <c r="CH45" s="318"/>
      <c r="CI45" s="318"/>
      <c r="CJ45" s="318"/>
      <c r="CK45" s="318"/>
      <c r="CL45" s="318"/>
      <c r="CM45" s="318"/>
      <c r="CN45" s="318"/>
      <c r="CO45" s="318"/>
      <c r="CP45" s="318"/>
      <c r="CQ45" s="318"/>
      <c r="CR45" s="318"/>
      <c r="CS45" s="21"/>
      <c r="CT45" s="326">
        <f t="shared" si="0"/>
        <v>0</v>
      </c>
      <c r="CU45" s="331"/>
      <c r="CV45" s="331"/>
      <c r="CW45" s="331"/>
      <c r="CX45" s="331"/>
      <c r="CY45" s="331"/>
      <c r="CZ45" s="331"/>
      <c r="DA45" s="331"/>
      <c r="DB45" s="331"/>
      <c r="DC45" s="331"/>
      <c r="DD45" s="331"/>
      <c r="DE45" s="331"/>
      <c r="DF45" s="331"/>
      <c r="DG45" s="326"/>
      <c r="DH45" s="327"/>
      <c r="DI45" s="327"/>
      <c r="DJ45" s="327"/>
      <c r="DK45" s="327"/>
      <c r="DL45" s="327"/>
      <c r="DM45" s="327"/>
      <c r="DN45" s="327"/>
      <c r="DO45" s="327"/>
      <c r="DP45" s="327"/>
      <c r="DQ45" s="327"/>
      <c r="DR45" s="327"/>
      <c r="DS45" s="327"/>
      <c r="DT45" s="326"/>
      <c r="DU45" s="327"/>
      <c r="DV45" s="327"/>
      <c r="DW45" s="327"/>
      <c r="DX45" s="327"/>
      <c r="DY45" s="327"/>
      <c r="DZ45" s="327"/>
      <c r="EA45" s="327"/>
      <c r="EB45" s="327"/>
      <c r="EC45" s="327"/>
      <c r="ED45" s="327"/>
      <c r="EE45" s="327"/>
      <c r="EF45" s="327"/>
      <c r="EG45" s="650">
        <f>EG46</f>
        <v>0</v>
      </c>
      <c r="EH45" s="650"/>
      <c r="EI45" s="650"/>
      <c r="EJ45" s="650"/>
      <c r="EK45" s="650"/>
      <c r="EL45" s="650"/>
      <c r="EM45" s="650"/>
      <c r="EN45" s="650"/>
      <c r="EO45" s="650"/>
      <c r="EP45" s="650"/>
      <c r="EQ45" s="650"/>
      <c r="ER45" s="650"/>
      <c r="ES45" s="653"/>
    </row>
    <row r="46" spans="1:149" ht="32.25" customHeight="1">
      <c r="A46" s="445" t="s">
        <v>98</v>
      </c>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446"/>
      <c r="AM46" s="446"/>
      <c r="AN46" s="446"/>
      <c r="AO46" s="446"/>
      <c r="AP46" s="446"/>
      <c r="AQ46" s="446"/>
      <c r="AR46" s="446"/>
      <c r="AS46" s="446"/>
      <c r="AT46" s="446"/>
      <c r="AU46" s="446"/>
      <c r="AV46" s="446"/>
      <c r="AW46" s="446"/>
      <c r="AX46" s="446"/>
      <c r="AY46" s="446"/>
      <c r="AZ46" s="446"/>
      <c r="BA46" s="446"/>
      <c r="BB46" s="446"/>
      <c r="BC46" s="446"/>
      <c r="BD46" s="446"/>
      <c r="BE46" s="446"/>
      <c r="BF46" s="446"/>
      <c r="BG46" s="446"/>
      <c r="BH46" s="446"/>
      <c r="BI46" s="446"/>
      <c r="BJ46" s="446"/>
      <c r="BK46" s="446"/>
      <c r="BL46" s="446"/>
      <c r="BM46" s="446"/>
      <c r="BN46" s="446"/>
      <c r="BO46" s="446"/>
      <c r="BP46" s="446"/>
      <c r="BQ46" s="446"/>
      <c r="BR46" s="446"/>
      <c r="BS46" s="446"/>
      <c r="BT46" s="446"/>
      <c r="BU46" s="446"/>
      <c r="BV46" s="446"/>
      <c r="BW46" s="446"/>
      <c r="BX46" s="318" t="s">
        <v>99</v>
      </c>
      <c r="BY46" s="318"/>
      <c r="BZ46" s="318"/>
      <c r="CA46" s="318"/>
      <c r="CB46" s="318"/>
      <c r="CC46" s="318"/>
      <c r="CD46" s="318"/>
      <c r="CE46" s="318"/>
      <c r="CF46" s="318" t="s">
        <v>100</v>
      </c>
      <c r="CG46" s="318"/>
      <c r="CH46" s="318"/>
      <c r="CI46" s="318"/>
      <c r="CJ46" s="318"/>
      <c r="CK46" s="318"/>
      <c r="CL46" s="318"/>
      <c r="CM46" s="318"/>
      <c r="CN46" s="318"/>
      <c r="CO46" s="318"/>
      <c r="CP46" s="318"/>
      <c r="CQ46" s="318"/>
      <c r="CR46" s="318"/>
      <c r="CS46" s="21"/>
      <c r="CT46" s="326">
        <f t="shared" si="0"/>
        <v>0</v>
      </c>
      <c r="CU46" s="331"/>
      <c r="CV46" s="331"/>
      <c r="CW46" s="331"/>
      <c r="CX46" s="331"/>
      <c r="CY46" s="331"/>
      <c r="CZ46" s="331"/>
      <c r="DA46" s="331"/>
      <c r="DB46" s="331"/>
      <c r="DC46" s="331"/>
      <c r="DD46" s="331"/>
      <c r="DE46" s="331"/>
      <c r="DF46" s="331"/>
      <c r="DG46" s="326"/>
      <c r="DH46" s="327"/>
      <c r="DI46" s="327"/>
      <c r="DJ46" s="327"/>
      <c r="DK46" s="327"/>
      <c r="DL46" s="327"/>
      <c r="DM46" s="327"/>
      <c r="DN46" s="327"/>
      <c r="DO46" s="327"/>
      <c r="DP46" s="327"/>
      <c r="DQ46" s="327"/>
      <c r="DR46" s="327"/>
      <c r="DS46" s="327"/>
      <c r="DT46" s="326"/>
      <c r="DU46" s="327"/>
      <c r="DV46" s="327"/>
      <c r="DW46" s="327"/>
      <c r="DX46" s="327"/>
      <c r="DY46" s="327"/>
      <c r="DZ46" s="327"/>
      <c r="EA46" s="327"/>
      <c r="EB46" s="327"/>
      <c r="EC46" s="327"/>
      <c r="ED46" s="327"/>
      <c r="EE46" s="327"/>
      <c r="EF46" s="327"/>
      <c r="EG46" s="650"/>
      <c r="EH46" s="650"/>
      <c r="EI46" s="650"/>
      <c r="EJ46" s="650"/>
      <c r="EK46" s="650"/>
      <c r="EL46" s="650"/>
      <c r="EM46" s="650"/>
      <c r="EN46" s="650"/>
      <c r="EO46" s="650"/>
      <c r="EP46" s="650"/>
      <c r="EQ46" s="650"/>
      <c r="ER46" s="650"/>
      <c r="ES46" s="653"/>
    </row>
    <row r="47" spans="1:149" ht="32.25" customHeight="1">
      <c r="A47" s="329" t="s">
        <v>101</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18" t="s">
        <v>102</v>
      </c>
      <c r="BY47" s="318"/>
      <c r="BZ47" s="318"/>
      <c r="CA47" s="318"/>
      <c r="CB47" s="318"/>
      <c r="CC47" s="318"/>
      <c r="CD47" s="318"/>
      <c r="CE47" s="318"/>
      <c r="CF47" s="318" t="s">
        <v>103</v>
      </c>
      <c r="CG47" s="318"/>
      <c r="CH47" s="318"/>
      <c r="CI47" s="318"/>
      <c r="CJ47" s="318"/>
      <c r="CK47" s="318"/>
      <c r="CL47" s="318"/>
      <c r="CM47" s="318"/>
      <c r="CN47" s="318"/>
      <c r="CO47" s="318"/>
      <c r="CP47" s="318"/>
      <c r="CQ47" s="318"/>
      <c r="CR47" s="318"/>
      <c r="CS47" s="21"/>
      <c r="CT47" s="326">
        <f t="shared" si="0"/>
        <v>0</v>
      </c>
      <c r="CU47" s="331"/>
      <c r="CV47" s="331"/>
      <c r="CW47" s="331"/>
      <c r="CX47" s="331"/>
      <c r="CY47" s="331"/>
      <c r="CZ47" s="331"/>
      <c r="DA47" s="331"/>
      <c r="DB47" s="331"/>
      <c r="DC47" s="331"/>
      <c r="DD47" s="331"/>
      <c r="DE47" s="331"/>
      <c r="DF47" s="331"/>
      <c r="DG47" s="326"/>
      <c r="DH47" s="327"/>
      <c r="DI47" s="327"/>
      <c r="DJ47" s="327"/>
      <c r="DK47" s="327"/>
      <c r="DL47" s="327"/>
      <c r="DM47" s="327"/>
      <c r="DN47" s="327"/>
      <c r="DO47" s="327"/>
      <c r="DP47" s="327"/>
      <c r="DQ47" s="327"/>
      <c r="DR47" s="327"/>
      <c r="DS47" s="327"/>
      <c r="DT47" s="326"/>
      <c r="DU47" s="327"/>
      <c r="DV47" s="327"/>
      <c r="DW47" s="327"/>
      <c r="DX47" s="327"/>
      <c r="DY47" s="327"/>
      <c r="DZ47" s="327"/>
      <c r="EA47" s="327"/>
      <c r="EB47" s="327"/>
      <c r="EC47" s="327"/>
      <c r="ED47" s="327"/>
      <c r="EE47" s="327"/>
      <c r="EF47" s="327"/>
      <c r="EG47" s="650"/>
      <c r="EH47" s="650"/>
      <c r="EI47" s="650"/>
      <c r="EJ47" s="650"/>
      <c r="EK47" s="650"/>
      <c r="EL47" s="650"/>
      <c r="EM47" s="650"/>
      <c r="EN47" s="650"/>
      <c r="EO47" s="650"/>
      <c r="EP47" s="650"/>
      <c r="EQ47" s="650"/>
      <c r="ER47" s="650"/>
      <c r="ES47" s="653"/>
    </row>
    <row r="48" spans="1:149" ht="44.25" customHeight="1">
      <c r="A48" s="329" t="s">
        <v>104</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18" t="s">
        <v>105</v>
      </c>
      <c r="BY48" s="318"/>
      <c r="BZ48" s="318"/>
      <c r="CA48" s="318"/>
      <c r="CB48" s="318"/>
      <c r="CC48" s="318"/>
      <c r="CD48" s="318"/>
      <c r="CE48" s="318"/>
      <c r="CF48" s="318" t="s">
        <v>106</v>
      </c>
      <c r="CG48" s="318"/>
      <c r="CH48" s="318"/>
      <c r="CI48" s="318"/>
      <c r="CJ48" s="318"/>
      <c r="CK48" s="318"/>
      <c r="CL48" s="318"/>
      <c r="CM48" s="318"/>
      <c r="CN48" s="318"/>
      <c r="CO48" s="318"/>
      <c r="CP48" s="318"/>
      <c r="CQ48" s="318"/>
      <c r="CR48" s="318"/>
      <c r="CS48" s="21"/>
      <c r="CT48" s="326">
        <f t="shared" si="0"/>
        <v>0</v>
      </c>
      <c r="CU48" s="331"/>
      <c r="CV48" s="331"/>
      <c r="CW48" s="331"/>
      <c r="CX48" s="331"/>
      <c r="CY48" s="331"/>
      <c r="CZ48" s="331"/>
      <c r="DA48" s="331"/>
      <c r="DB48" s="331"/>
      <c r="DC48" s="331"/>
      <c r="DD48" s="331"/>
      <c r="DE48" s="331"/>
      <c r="DF48" s="331"/>
      <c r="DG48" s="326"/>
      <c r="DH48" s="327"/>
      <c r="DI48" s="327"/>
      <c r="DJ48" s="327"/>
      <c r="DK48" s="327"/>
      <c r="DL48" s="327"/>
      <c r="DM48" s="327"/>
      <c r="DN48" s="327"/>
      <c r="DO48" s="327"/>
      <c r="DP48" s="327"/>
      <c r="DQ48" s="327"/>
      <c r="DR48" s="327"/>
      <c r="DS48" s="327"/>
      <c r="DT48" s="326"/>
      <c r="DU48" s="327"/>
      <c r="DV48" s="327"/>
      <c r="DW48" s="327"/>
      <c r="DX48" s="327"/>
      <c r="DY48" s="327"/>
      <c r="DZ48" s="327"/>
      <c r="EA48" s="327"/>
      <c r="EB48" s="327"/>
      <c r="EC48" s="327"/>
      <c r="ED48" s="327"/>
      <c r="EE48" s="327"/>
      <c r="EF48" s="327"/>
      <c r="EG48" s="650"/>
      <c r="EH48" s="650"/>
      <c r="EI48" s="650"/>
      <c r="EJ48" s="650"/>
      <c r="EK48" s="650"/>
      <c r="EL48" s="650"/>
      <c r="EM48" s="650"/>
      <c r="EN48" s="650"/>
      <c r="EO48" s="650"/>
      <c r="EP48" s="650"/>
      <c r="EQ48" s="650"/>
      <c r="ER48" s="650"/>
      <c r="ES48" s="653"/>
    </row>
    <row r="49" spans="1:149" ht="12" customHeight="1">
      <c r="A49" s="316" t="s">
        <v>107</v>
      </c>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317"/>
      <c r="BR49" s="317"/>
      <c r="BS49" s="317"/>
      <c r="BT49" s="317"/>
      <c r="BU49" s="317"/>
      <c r="BV49" s="317"/>
      <c r="BW49" s="317"/>
      <c r="BX49" s="318" t="s">
        <v>108</v>
      </c>
      <c r="BY49" s="318"/>
      <c r="BZ49" s="318"/>
      <c r="CA49" s="318"/>
      <c r="CB49" s="318"/>
      <c r="CC49" s="318"/>
      <c r="CD49" s="318"/>
      <c r="CE49" s="318"/>
      <c r="CF49" s="318" t="s">
        <v>109</v>
      </c>
      <c r="CG49" s="318"/>
      <c r="CH49" s="318"/>
      <c r="CI49" s="318"/>
      <c r="CJ49" s="318"/>
      <c r="CK49" s="318"/>
      <c r="CL49" s="318"/>
      <c r="CM49" s="318"/>
      <c r="CN49" s="318"/>
      <c r="CO49" s="318"/>
      <c r="CP49" s="318"/>
      <c r="CQ49" s="318"/>
      <c r="CR49" s="318"/>
      <c r="CS49" s="21"/>
      <c r="CT49" s="326">
        <f t="shared" si="0"/>
        <v>24156.35</v>
      </c>
      <c r="CU49" s="331"/>
      <c r="CV49" s="331"/>
      <c r="CW49" s="331"/>
      <c r="CX49" s="331"/>
      <c r="CY49" s="331"/>
      <c r="CZ49" s="331"/>
      <c r="DA49" s="331"/>
      <c r="DB49" s="331"/>
      <c r="DC49" s="331"/>
      <c r="DD49" s="331"/>
      <c r="DE49" s="331"/>
      <c r="DF49" s="331"/>
      <c r="DG49" s="326">
        <f>DG50+DG51</f>
        <v>19156.35</v>
      </c>
      <c r="DH49" s="327"/>
      <c r="DI49" s="327"/>
      <c r="DJ49" s="327"/>
      <c r="DK49" s="327"/>
      <c r="DL49" s="327"/>
      <c r="DM49" s="327"/>
      <c r="DN49" s="327"/>
      <c r="DO49" s="327"/>
      <c r="DP49" s="327"/>
      <c r="DQ49" s="327"/>
      <c r="DR49" s="327"/>
      <c r="DS49" s="327"/>
      <c r="DT49" s="326"/>
      <c r="DU49" s="327"/>
      <c r="DV49" s="327"/>
      <c r="DW49" s="327"/>
      <c r="DX49" s="327"/>
      <c r="DY49" s="327"/>
      <c r="DZ49" s="327"/>
      <c r="EA49" s="327"/>
      <c r="EB49" s="327"/>
      <c r="EC49" s="327"/>
      <c r="ED49" s="327"/>
      <c r="EE49" s="327"/>
      <c r="EF49" s="327"/>
      <c r="EG49" s="650">
        <f>EG51+EG52</f>
        <v>5000</v>
      </c>
      <c r="EH49" s="650"/>
      <c r="EI49" s="650"/>
      <c r="EJ49" s="650"/>
      <c r="EK49" s="650"/>
      <c r="EL49" s="650"/>
      <c r="EM49" s="650"/>
      <c r="EN49" s="650"/>
      <c r="EO49" s="650"/>
      <c r="EP49" s="650"/>
      <c r="EQ49" s="650"/>
      <c r="ER49" s="650"/>
      <c r="ES49" s="653"/>
    </row>
    <row r="50" spans="1:149" ht="21.75" customHeight="1">
      <c r="A50" s="329" t="s">
        <v>110</v>
      </c>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18" t="s">
        <v>111</v>
      </c>
      <c r="BY50" s="318"/>
      <c r="BZ50" s="318"/>
      <c r="CA50" s="318"/>
      <c r="CB50" s="318"/>
      <c r="CC50" s="318"/>
      <c r="CD50" s="318"/>
      <c r="CE50" s="318"/>
      <c r="CF50" s="318" t="s">
        <v>112</v>
      </c>
      <c r="CG50" s="318"/>
      <c r="CH50" s="318"/>
      <c r="CI50" s="318"/>
      <c r="CJ50" s="318"/>
      <c r="CK50" s="318"/>
      <c r="CL50" s="318"/>
      <c r="CM50" s="318"/>
      <c r="CN50" s="318"/>
      <c r="CO50" s="318"/>
      <c r="CP50" s="318"/>
      <c r="CQ50" s="318"/>
      <c r="CR50" s="318"/>
      <c r="CS50" s="21"/>
      <c r="CT50" s="326">
        <f>DG50+DT50+EG50</f>
        <v>19156.35</v>
      </c>
      <c r="CU50" s="331"/>
      <c r="CV50" s="331"/>
      <c r="CW50" s="331"/>
      <c r="CX50" s="331"/>
      <c r="CY50" s="331"/>
      <c r="CZ50" s="331"/>
      <c r="DA50" s="331"/>
      <c r="DB50" s="331"/>
      <c r="DC50" s="331"/>
      <c r="DD50" s="331"/>
      <c r="DE50" s="331"/>
      <c r="DF50" s="331"/>
      <c r="DG50" s="326">
        <v>19156.35</v>
      </c>
      <c r="DH50" s="327"/>
      <c r="DI50" s="327"/>
      <c r="DJ50" s="327"/>
      <c r="DK50" s="327"/>
      <c r="DL50" s="327"/>
      <c r="DM50" s="327"/>
      <c r="DN50" s="327"/>
      <c r="DO50" s="327"/>
      <c r="DP50" s="327"/>
      <c r="DQ50" s="327"/>
      <c r="DR50" s="327"/>
      <c r="DS50" s="327"/>
      <c r="DT50" s="326"/>
      <c r="DU50" s="327"/>
      <c r="DV50" s="327"/>
      <c r="DW50" s="327"/>
      <c r="DX50" s="327"/>
      <c r="DY50" s="327"/>
      <c r="DZ50" s="327"/>
      <c r="EA50" s="327"/>
      <c r="EB50" s="327"/>
      <c r="EC50" s="327"/>
      <c r="ED50" s="327"/>
      <c r="EE50" s="327"/>
      <c r="EF50" s="327"/>
      <c r="EG50" s="650"/>
      <c r="EH50" s="650"/>
      <c r="EI50" s="650"/>
      <c r="EJ50" s="650"/>
      <c r="EK50" s="650"/>
      <c r="EL50" s="650"/>
      <c r="EM50" s="650"/>
      <c r="EN50" s="650"/>
      <c r="EO50" s="650"/>
      <c r="EP50" s="650"/>
      <c r="EQ50" s="650"/>
      <c r="ER50" s="650"/>
      <c r="ES50" s="653"/>
    </row>
    <row r="51" spans="1:149" ht="35.25" customHeight="1">
      <c r="A51" s="329" t="s">
        <v>113</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18" t="s">
        <v>114</v>
      </c>
      <c r="BY51" s="318"/>
      <c r="BZ51" s="318"/>
      <c r="CA51" s="318"/>
      <c r="CB51" s="318"/>
      <c r="CC51" s="318"/>
      <c r="CD51" s="318"/>
      <c r="CE51" s="318"/>
      <c r="CF51" s="318" t="s">
        <v>115</v>
      </c>
      <c r="CG51" s="318"/>
      <c r="CH51" s="318"/>
      <c r="CI51" s="318"/>
      <c r="CJ51" s="318"/>
      <c r="CK51" s="318"/>
      <c r="CL51" s="318"/>
      <c r="CM51" s="318"/>
      <c r="CN51" s="318"/>
      <c r="CO51" s="318"/>
      <c r="CP51" s="318"/>
      <c r="CQ51" s="318"/>
      <c r="CR51" s="318"/>
      <c r="CS51" s="21"/>
      <c r="CT51" s="326">
        <f>DG51+DT51+EG51</f>
        <v>5000</v>
      </c>
      <c r="CU51" s="331"/>
      <c r="CV51" s="331"/>
      <c r="CW51" s="331"/>
      <c r="CX51" s="331"/>
      <c r="CY51" s="331"/>
      <c r="CZ51" s="331"/>
      <c r="DA51" s="331"/>
      <c r="DB51" s="331"/>
      <c r="DC51" s="331"/>
      <c r="DD51" s="331"/>
      <c r="DE51" s="331"/>
      <c r="DF51" s="331"/>
      <c r="DG51" s="326"/>
      <c r="DH51" s="327"/>
      <c r="DI51" s="327"/>
      <c r="DJ51" s="327"/>
      <c r="DK51" s="327"/>
      <c r="DL51" s="327"/>
      <c r="DM51" s="327"/>
      <c r="DN51" s="327"/>
      <c r="DO51" s="327"/>
      <c r="DP51" s="327"/>
      <c r="DQ51" s="327"/>
      <c r="DR51" s="327"/>
      <c r="DS51" s="327"/>
      <c r="DT51" s="326"/>
      <c r="DU51" s="327"/>
      <c r="DV51" s="327"/>
      <c r="DW51" s="327"/>
      <c r="DX51" s="327"/>
      <c r="DY51" s="327"/>
      <c r="DZ51" s="327"/>
      <c r="EA51" s="327"/>
      <c r="EB51" s="327"/>
      <c r="EC51" s="327"/>
      <c r="ED51" s="327"/>
      <c r="EE51" s="327"/>
      <c r="EF51" s="327"/>
      <c r="EG51" s="650">
        <v>5000</v>
      </c>
      <c r="EH51" s="650"/>
      <c r="EI51" s="650"/>
      <c r="EJ51" s="650"/>
      <c r="EK51" s="650"/>
      <c r="EL51" s="650"/>
      <c r="EM51" s="650"/>
      <c r="EN51" s="650"/>
      <c r="EO51" s="650"/>
      <c r="EP51" s="650"/>
      <c r="EQ51" s="650"/>
      <c r="ER51" s="650"/>
      <c r="ES51" s="653"/>
    </row>
    <row r="52" spans="1:149" ht="21.75" customHeight="1">
      <c r="A52" s="329" t="s">
        <v>116</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18" t="s">
        <v>117</v>
      </c>
      <c r="BY52" s="318"/>
      <c r="BZ52" s="318"/>
      <c r="CA52" s="318"/>
      <c r="CB52" s="318"/>
      <c r="CC52" s="318"/>
      <c r="CD52" s="318"/>
      <c r="CE52" s="318"/>
      <c r="CF52" s="318" t="s">
        <v>118</v>
      </c>
      <c r="CG52" s="318"/>
      <c r="CH52" s="318"/>
      <c r="CI52" s="318"/>
      <c r="CJ52" s="318"/>
      <c r="CK52" s="318"/>
      <c r="CL52" s="318"/>
      <c r="CM52" s="318"/>
      <c r="CN52" s="318"/>
      <c r="CO52" s="318"/>
      <c r="CP52" s="318"/>
      <c r="CQ52" s="318"/>
      <c r="CR52" s="318"/>
      <c r="CS52" s="21"/>
      <c r="CT52" s="326">
        <f>EG52</f>
        <v>0</v>
      </c>
      <c r="CU52" s="331"/>
      <c r="CV52" s="331"/>
      <c r="CW52" s="331"/>
      <c r="CX52" s="331"/>
      <c r="CY52" s="331"/>
      <c r="CZ52" s="331"/>
      <c r="DA52" s="331"/>
      <c r="DB52" s="331"/>
      <c r="DC52" s="331"/>
      <c r="DD52" s="331"/>
      <c r="DE52" s="331"/>
      <c r="DF52" s="331"/>
      <c r="DG52" s="326"/>
      <c r="DH52" s="327"/>
      <c r="DI52" s="327"/>
      <c r="DJ52" s="327"/>
      <c r="DK52" s="327"/>
      <c r="DL52" s="327"/>
      <c r="DM52" s="327"/>
      <c r="DN52" s="327"/>
      <c r="DO52" s="327"/>
      <c r="DP52" s="327"/>
      <c r="DQ52" s="327"/>
      <c r="DR52" s="327"/>
      <c r="DS52" s="327"/>
      <c r="DT52" s="326"/>
      <c r="DU52" s="327"/>
      <c r="DV52" s="327"/>
      <c r="DW52" s="327"/>
      <c r="DX52" s="327"/>
      <c r="DY52" s="327"/>
      <c r="DZ52" s="327"/>
      <c r="EA52" s="327"/>
      <c r="EB52" s="327"/>
      <c r="EC52" s="327"/>
      <c r="ED52" s="327"/>
      <c r="EE52" s="327"/>
      <c r="EF52" s="327"/>
      <c r="EG52" s="658"/>
      <c r="EH52" s="658"/>
      <c r="EI52" s="658"/>
      <c r="EJ52" s="658"/>
      <c r="EK52" s="658"/>
      <c r="EL52" s="658"/>
      <c r="EM52" s="658"/>
      <c r="EN52" s="658"/>
      <c r="EO52" s="658"/>
      <c r="EP52" s="658"/>
      <c r="EQ52" s="658"/>
      <c r="ER52" s="658"/>
      <c r="ES52" s="659"/>
    </row>
    <row r="53" spans="1:149" ht="12.75" customHeight="1">
      <c r="A53" s="316" t="s">
        <v>119</v>
      </c>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317"/>
      <c r="BR53" s="317"/>
      <c r="BS53" s="317"/>
      <c r="BT53" s="317"/>
      <c r="BU53" s="317"/>
      <c r="BV53" s="317"/>
      <c r="BW53" s="317"/>
      <c r="BX53" s="318" t="s">
        <v>120</v>
      </c>
      <c r="BY53" s="318"/>
      <c r="BZ53" s="318"/>
      <c r="CA53" s="318"/>
      <c r="CB53" s="318"/>
      <c r="CC53" s="318"/>
      <c r="CD53" s="318"/>
      <c r="CE53" s="318"/>
      <c r="CF53" s="318" t="s">
        <v>38</v>
      </c>
      <c r="CG53" s="318"/>
      <c r="CH53" s="318"/>
      <c r="CI53" s="318"/>
      <c r="CJ53" s="318"/>
      <c r="CK53" s="318"/>
      <c r="CL53" s="318"/>
      <c r="CM53" s="318"/>
      <c r="CN53" s="318"/>
      <c r="CO53" s="318"/>
      <c r="CP53" s="318"/>
      <c r="CQ53" s="318"/>
      <c r="CR53" s="318"/>
      <c r="CS53" s="21"/>
      <c r="CT53" s="326">
        <f aca="true" t="shared" si="1" ref="CT53:CT58">DG53+DT53+EG53</f>
        <v>0</v>
      </c>
      <c r="CU53" s="331"/>
      <c r="CV53" s="331"/>
      <c r="CW53" s="331"/>
      <c r="CX53" s="331"/>
      <c r="CY53" s="331"/>
      <c r="CZ53" s="331"/>
      <c r="DA53" s="331"/>
      <c r="DB53" s="331"/>
      <c r="DC53" s="331"/>
      <c r="DD53" s="331"/>
      <c r="DE53" s="331"/>
      <c r="DF53" s="331"/>
      <c r="DG53" s="326"/>
      <c r="DH53" s="327"/>
      <c r="DI53" s="327"/>
      <c r="DJ53" s="327"/>
      <c r="DK53" s="327"/>
      <c r="DL53" s="327"/>
      <c r="DM53" s="327"/>
      <c r="DN53" s="327"/>
      <c r="DO53" s="327"/>
      <c r="DP53" s="327"/>
      <c r="DQ53" s="327"/>
      <c r="DR53" s="327"/>
      <c r="DS53" s="327"/>
      <c r="DT53" s="326"/>
      <c r="DU53" s="327"/>
      <c r="DV53" s="327"/>
      <c r="DW53" s="327"/>
      <c r="DX53" s="327"/>
      <c r="DY53" s="327"/>
      <c r="DZ53" s="327"/>
      <c r="EA53" s="327"/>
      <c r="EB53" s="327"/>
      <c r="EC53" s="327"/>
      <c r="ED53" s="327"/>
      <c r="EE53" s="327"/>
      <c r="EF53" s="327"/>
      <c r="EG53" s="658">
        <f>EG54</f>
        <v>0</v>
      </c>
      <c r="EH53" s="658"/>
      <c r="EI53" s="658"/>
      <c r="EJ53" s="658"/>
      <c r="EK53" s="658"/>
      <c r="EL53" s="658"/>
      <c r="EM53" s="658"/>
      <c r="EN53" s="658"/>
      <c r="EO53" s="658"/>
      <c r="EP53" s="658"/>
      <c r="EQ53" s="658"/>
      <c r="ER53" s="658"/>
      <c r="ES53" s="659"/>
    </row>
    <row r="54" spans="1:149" ht="33.75" customHeight="1">
      <c r="A54" s="329" t="s">
        <v>121</v>
      </c>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18" t="s">
        <v>122</v>
      </c>
      <c r="BY54" s="318"/>
      <c r="BZ54" s="318"/>
      <c r="CA54" s="318"/>
      <c r="CB54" s="318"/>
      <c r="CC54" s="318"/>
      <c r="CD54" s="318"/>
      <c r="CE54" s="318"/>
      <c r="CF54" s="318" t="s">
        <v>123</v>
      </c>
      <c r="CG54" s="318"/>
      <c r="CH54" s="318"/>
      <c r="CI54" s="318"/>
      <c r="CJ54" s="318"/>
      <c r="CK54" s="318"/>
      <c r="CL54" s="318"/>
      <c r="CM54" s="318"/>
      <c r="CN54" s="318"/>
      <c r="CO54" s="318"/>
      <c r="CP54" s="318"/>
      <c r="CQ54" s="318"/>
      <c r="CR54" s="318"/>
      <c r="CS54" s="21"/>
      <c r="CT54" s="326">
        <f t="shared" si="1"/>
        <v>0</v>
      </c>
      <c r="CU54" s="331"/>
      <c r="CV54" s="331"/>
      <c r="CW54" s="331"/>
      <c r="CX54" s="331"/>
      <c r="CY54" s="331"/>
      <c r="CZ54" s="331"/>
      <c r="DA54" s="331"/>
      <c r="DB54" s="331"/>
      <c r="DC54" s="331"/>
      <c r="DD54" s="331"/>
      <c r="DE54" s="331"/>
      <c r="DF54" s="331"/>
      <c r="DG54" s="326"/>
      <c r="DH54" s="327"/>
      <c r="DI54" s="327"/>
      <c r="DJ54" s="327"/>
      <c r="DK54" s="327"/>
      <c r="DL54" s="327"/>
      <c r="DM54" s="327"/>
      <c r="DN54" s="327"/>
      <c r="DO54" s="327"/>
      <c r="DP54" s="327"/>
      <c r="DQ54" s="327"/>
      <c r="DR54" s="327"/>
      <c r="DS54" s="327"/>
      <c r="DT54" s="326"/>
      <c r="DU54" s="327"/>
      <c r="DV54" s="327"/>
      <c r="DW54" s="327"/>
      <c r="DX54" s="327"/>
      <c r="DY54" s="327"/>
      <c r="DZ54" s="327"/>
      <c r="EA54" s="327"/>
      <c r="EB54" s="327"/>
      <c r="EC54" s="327"/>
      <c r="ED54" s="327"/>
      <c r="EE54" s="327"/>
      <c r="EF54" s="327"/>
      <c r="EG54" s="658"/>
      <c r="EH54" s="658"/>
      <c r="EI54" s="658"/>
      <c r="EJ54" s="658"/>
      <c r="EK54" s="658"/>
      <c r="EL54" s="658"/>
      <c r="EM54" s="658"/>
      <c r="EN54" s="658"/>
      <c r="EO54" s="658"/>
      <c r="EP54" s="658"/>
      <c r="EQ54" s="658"/>
      <c r="ER54" s="658"/>
      <c r="ES54" s="659"/>
    </row>
    <row r="55" spans="1:149" ht="12.75" customHeight="1">
      <c r="A55" s="316" t="s">
        <v>124</v>
      </c>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c r="BE55" s="317"/>
      <c r="BF55" s="317"/>
      <c r="BG55" s="317"/>
      <c r="BH55" s="317"/>
      <c r="BI55" s="317"/>
      <c r="BJ55" s="317"/>
      <c r="BK55" s="317"/>
      <c r="BL55" s="317"/>
      <c r="BM55" s="317"/>
      <c r="BN55" s="317"/>
      <c r="BO55" s="317"/>
      <c r="BP55" s="317"/>
      <c r="BQ55" s="317"/>
      <c r="BR55" s="317"/>
      <c r="BS55" s="317"/>
      <c r="BT55" s="317"/>
      <c r="BU55" s="317"/>
      <c r="BV55" s="317"/>
      <c r="BW55" s="317"/>
      <c r="BX55" s="318" t="s">
        <v>125</v>
      </c>
      <c r="BY55" s="318"/>
      <c r="BZ55" s="318"/>
      <c r="CA55" s="318"/>
      <c r="CB55" s="318"/>
      <c r="CC55" s="318"/>
      <c r="CD55" s="318"/>
      <c r="CE55" s="318"/>
      <c r="CF55" s="318" t="s">
        <v>38</v>
      </c>
      <c r="CG55" s="318"/>
      <c r="CH55" s="318"/>
      <c r="CI55" s="318"/>
      <c r="CJ55" s="318"/>
      <c r="CK55" s="318"/>
      <c r="CL55" s="318"/>
      <c r="CM55" s="318"/>
      <c r="CN55" s="318"/>
      <c r="CO55" s="318"/>
      <c r="CP55" s="318"/>
      <c r="CQ55" s="318"/>
      <c r="CR55" s="318"/>
      <c r="CS55" s="21"/>
      <c r="CT55" s="326">
        <f t="shared" si="1"/>
        <v>3793761.27</v>
      </c>
      <c r="CU55" s="331"/>
      <c r="CV55" s="331"/>
      <c r="CW55" s="331"/>
      <c r="CX55" s="331"/>
      <c r="CY55" s="331"/>
      <c r="CZ55" s="331"/>
      <c r="DA55" s="331"/>
      <c r="DB55" s="331"/>
      <c r="DC55" s="331"/>
      <c r="DD55" s="331"/>
      <c r="DE55" s="331"/>
      <c r="DF55" s="331"/>
      <c r="DG55" s="326">
        <f>DG56+DG58+DG57</f>
        <v>3119988.65</v>
      </c>
      <c r="DH55" s="327"/>
      <c r="DI55" s="327"/>
      <c r="DJ55" s="327"/>
      <c r="DK55" s="327"/>
      <c r="DL55" s="327"/>
      <c r="DM55" s="327"/>
      <c r="DN55" s="327"/>
      <c r="DO55" s="327"/>
      <c r="DP55" s="327"/>
      <c r="DQ55" s="327"/>
      <c r="DR55" s="327"/>
      <c r="DS55" s="327"/>
      <c r="DT55" s="326">
        <f>DT56+DT58+DT57</f>
        <v>0</v>
      </c>
      <c r="DU55" s="327"/>
      <c r="DV55" s="327"/>
      <c r="DW55" s="327"/>
      <c r="DX55" s="327"/>
      <c r="DY55" s="327"/>
      <c r="DZ55" s="327"/>
      <c r="EA55" s="327"/>
      <c r="EB55" s="327"/>
      <c r="EC55" s="327"/>
      <c r="ED55" s="327"/>
      <c r="EE55" s="327"/>
      <c r="EF55" s="327"/>
      <c r="EG55" s="326">
        <f>EG56+EG58+EG57</f>
        <v>673772.62</v>
      </c>
      <c r="EH55" s="327"/>
      <c r="EI55" s="327"/>
      <c r="EJ55" s="327"/>
      <c r="EK55" s="327"/>
      <c r="EL55" s="327"/>
      <c r="EM55" s="327"/>
      <c r="EN55" s="327"/>
      <c r="EO55" s="327"/>
      <c r="EP55" s="327"/>
      <c r="EQ55" s="327"/>
      <c r="ER55" s="327"/>
      <c r="ES55" s="327"/>
    </row>
    <row r="56" spans="1:149" ht="21.75" customHeight="1">
      <c r="A56" s="329" t="s">
        <v>536</v>
      </c>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18" t="s">
        <v>126</v>
      </c>
      <c r="BY56" s="318"/>
      <c r="BZ56" s="318"/>
      <c r="CA56" s="318"/>
      <c r="CB56" s="318"/>
      <c r="CC56" s="318"/>
      <c r="CD56" s="318"/>
      <c r="CE56" s="318"/>
      <c r="CF56" s="318" t="s">
        <v>127</v>
      </c>
      <c r="CG56" s="318"/>
      <c r="CH56" s="318"/>
      <c r="CI56" s="318"/>
      <c r="CJ56" s="318"/>
      <c r="CK56" s="318"/>
      <c r="CL56" s="318"/>
      <c r="CM56" s="318"/>
      <c r="CN56" s="318"/>
      <c r="CO56" s="318"/>
      <c r="CP56" s="318"/>
      <c r="CQ56" s="318"/>
      <c r="CR56" s="318"/>
      <c r="CS56" s="21"/>
      <c r="CT56" s="326">
        <f t="shared" si="1"/>
        <v>0</v>
      </c>
      <c r="CU56" s="331"/>
      <c r="CV56" s="331"/>
      <c r="CW56" s="331"/>
      <c r="CX56" s="331"/>
      <c r="CY56" s="331"/>
      <c r="CZ56" s="331"/>
      <c r="DA56" s="331"/>
      <c r="DB56" s="331"/>
      <c r="DC56" s="331"/>
      <c r="DD56" s="331"/>
      <c r="DE56" s="331"/>
      <c r="DF56" s="331"/>
      <c r="DG56" s="326"/>
      <c r="DH56" s="327"/>
      <c r="DI56" s="327"/>
      <c r="DJ56" s="327"/>
      <c r="DK56" s="327"/>
      <c r="DL56" s="327"/>
      <c r="DM56" s="327"/>
      <c r="DN56" s="327"/>
      <c r="DO56" s="327"/>
      <c r="DP56" s="327"/>
      <c r="DQ56" s="327"/>
      <c r="DR56" s="327"/>
      <c r="DS56" s="327"/>
      <c r="DT56" s="326"/>
      <c r="DU56" s="327"/>
      <c r="DV56" s="327"/>
      <c r="DW56" s="327"/>
      <c r="DX56" s="327"/>
      <c r="DY56" s="327"/>
      <c r="DZ56" s="327"/>
      <c r="EA56" s="327"/>
      <c r="EB56" s="327"/>
      <c r="EC56" s="327"/>
      <c r="ED56" s="327"/>
      <c r="EE56" s="327"/>
      <c r="EF56" s="327"/>
      <c r="EG56" s="326"/>
      <c r="EH56" s="327"/>
      <c r="EI56" s="327"/>
      <c r="EJ56" s="327"/>
      <c r="EK56" s="327"/>
      <c r="EL56" s="327"/>
      <c r="EM56" s="327"/>
      <c r="EN56" s="327"/>
      <c r="EO56" s="327"/>
      <c r="EP56" s="327"/>
      <c r="EQ56" s="327"/>
      <c r="ER56" s="327"/>
      <c r="ES56" s="328"/>
    </row>
    <row r="57" spans="1:149" ht="11.25" customHeight="1">
      <c r="A57" s="329" t="s">
        <v>128</v>
      </c>
      <c r="B57" s="330"/>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0"/>
      <c r="BR57" s="330"/>
      <c r="BS57" s="330"/>
      <c r="BT57" s="330"/>
      <c r="BU57" s="330"/>
      <c r="BV57" s="330"/>
      <c r="BW57" s="330"/>
      <c r="BX57" s="318" t="s">
        <v>129</v>
      </c>
      <c r="BY57" s="318"/>
      <c r="BZ57" s="318"/>
      <c r="CA57" s="318"/>
      <c r="CB57" s="318"/>
      <c r="CC57" s="318"/>
      <c r="CD57" s="318"/>
      <c r="CE57" s="318"/>
      <c r="CF57" s="318" t="s">
        <v>130</v>
      </c>
      <c r="CG57" s="318"/>
      <c r="CH57" s="318"/>
      <c r="CI57" s="318"/>
      <c r="CJ57" s="318"/>
      <c r="CK57" s="318"/>
      <c r="CL57" s="318"/>
      <c r="CM57" s="318"/>
      <c r="CN57" s="318"/>
      <c r="CO57" s="318"/>
      <c r="CP57" s="318"/>
      <c r="CQ57" s="318"/>
      <c r="CR57" s="318"/>
      <c r="CS57" s="21"/>
      <c r="CT57" s="326">
        <f t="shared" si="1"/>
        <v>1283489.3599999999</v>
      </c>
      <c r="CU57" s="331"/>
      <c r="CV57" s="331"/>
      <c r="CW57" s="331"/>
      <c r="CX57" s="331"/>
      <c r="CY57" s="331"/>
      <c r="CZ57" s="331"/>
      <c r="DA57" s="331"/>
      <c r="DB57" s="331"/>
      <c r="DC57" s="331"/>
      <c r="DD57" s="331"/>
      <c r="DE57" s="331"/>
      <c r="DF57" s="331"/>
      <c r="DG57" s="326">
        <v>800607.69</v>
      </c>
      <c r="DH57" s="327"/>
      <c r="DI57" s="327"/>
      <c r="DJ57" s="327"/>
      <c r="DK57" s="327"/>
      <c r="DL57" s="327"/>
      <c r="DM57" s="327"/>
      <c r="DN57" s="327"/>
      <c r="DO57" s="327"/>
      <c r="DP57" s="327"/>
      <c r="DQ57" s="327"/>
      <c r="DR57" s="327"/>
      <c r="DS57" s="327"/>
      <c r="DT57" s="326"/>
      <c r="DU57" s="327"/>
      <c r="DV57" s="327"/>
      <c r="DW57" s="327"/>
      <c r="DX57" s="327"/>
      <c r="DY57" s="327"/>
      <c r="DZ57" s="327"/>
      <c r="EA57" s="327"/>
      <c r="EB57" s="327"/>
      <c r="EC57" s="327"/>
      <c r="ED57" s="327"/>
      <c r="EE57" s="327"/>
      <c r="EF57" s="327"/>
      <c r="EG57" s="326">
        <v>482881.67</v>
      </c>
      <c r="EH57" s="327"/>
      <c r="EI57" s="327"/>
      <c r="EJ57" s="327"/>
      <c r="EK57" s="327"/>
      <c r="EL57" s="327"/>
      <c r="EM57" s="327"/>
      <c r="EN57" s="327"/>
      <c r="EO57" s="327"/>
      <c r="EP57" s="327"/>
      <c r="EQ57" s="327"/>
      <c r="ER57" s="327"/>
      <c r="ES57" s="328"/>
    </row>
    <row r="58" spans="1:149" ht="11.25" customHeight="1">
      <c r="A58" s="329" t="s">
        <v>379</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18" t="s">
        <v>445</v>
      </c>
      <c r="BY58" s="318"/>
      <c r="BZ58" s="318"/>
      <c r="CA58" s="318"/>
      <c r="CB58" s="318"/>
      <c r="CC58" s="318"/>
      <c r="CD58" s="318"/>
      <c r="CE58" s="318"/>
      <c r="CF58" s="318" t="s">
        <v>378</v>
      </c>
      <c r="CG58" s="318"/>
      <c r="CH58" s="318"/>
      <c r="CI58" s="318"/>
      <c r="CJ58" s="318"/>
      <c r="CK58" s="318"/>
      <c r="CL58" s="318"/>
      <c r="CM58" s="318"/>
      <c r="CN58" s="318"/>
      <c r="CO58" s="318"/>
      <c r="CP58" s="318"/>
      <c r="CQ58" s="318"/>
      <c r="CR58" s="318"/>
      <c r="CS58" s="21"/>
      <c r="CT58" s="326">
        <f t="shared" si="1"/>
        <v>2510271.91</v>
      </c>
      <c r="CU58" s="331"/>
      <c r="CV58" s="331"/>
      <c r="CW58" s="331"/>
      <c r="CX58" s="331"/>
      <c r="CY58" s="331"/>
      <c r="CZ58" s="331"/>
      <c r="DA58" s="331"/>
      <c r="DB58" s="331"/>
      <c r="DC58" s="331"/>
      <c r="DD58" s="331"/>
      <c r="DE58" s="331"/>
      <c r="DF58" s="331"/>
      <c r="DG58" s="326">
        <v>2319380.96</v>
      </c>
      <c r="DH58" s="327"/>
      <c r="DI58" s="327"/>
      <c r="DJ58" s="327"/>
      <c r="DK58" s="327"/>
      <c r="DL58" s="327"/>
      <c r="DM58" s="327"/>
      <c r="DN58" s="327"/>
      <c r="DO58" s="327"/>
      <c r="DP58" s="327"/>
      <c r="DQ58" s="327"/>
      <c r="DR58" s="327"/>
      <c r="DS58" s="327"/>
      <c r="DT58" s="326"/>
      <c r="DU58" s="327"/>
      <c r="DV58" s="327"/>
      <c r="DW58" s="327"/>
      <c r="DX58" s="327"/>
      <c r="DY58" s="327"/>
      <c r="DZ58" s="327"/>
      <c r="EA58" s="327"/>
      <c r="EB58" s="327"/>
      <c r="EC58" s="327"/>
      <c r="ED58" s="327"/>
      <c r="EE58" s="327"/>
      <c r="EF58" s="327"/>
      <c r="EG58" s="326">
        <v>190890.95</v>
      </c>
      <c r="EH58" s="327"/>
      <c r="EI58" s="327"/>
      <c r="EJ58" s="327"/>
      <c r="EK58" s="327"/>
      <c r="EL58" s="327"/>
      <c r="EM58" s="327"/>
      <c r="EN58" s="327"/>
      <c r="EO58" s="327"/>
      <c r="EP58" s="327"/>
      <c r="EQ58" s="327"/>
      <c r="ER58" s="327"/>
      <c r="ES58" s="328"/>
    </row>
    <row r="59" spans="1:149" s="3" customFormat="1" ht="14.25" customHeight="1">
      <c r="A59" s="450" t="s">
        <v>526</v>
      </c>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6"/>
      <c r="AL59" s="446"/>
      <c r="AM59" s="446"/>
      <c r="AN59" s="446"/>
      <c r="AO59" s="446"/>
      <c r="AP59" s="446"/>
      <c r="AQ59" s="446"/>
      <c r="AR59" s="446"/>
      <c r="AS59" s="446"/>
      <c r="AT59" s="446"/>
      <c r="AU59" s="446"/>
      <c r="AV59" s="446"/>
      <c r="AW59" s="446"/>
      <c r="AX59" s="446"/>
      <c r="AY59" s="446"/>
      <c r="AZ59" s="446"/>
      <c r="BA59" s="446"/>
      <c r="BB59" s="446"/>
      <c r="BC59" s="446"/>
      <c r="BD59" s="446"/>
      <c r="BE59" s="446"/>
      <c r="BF59" s="446"/>
      <c r="BG59" s="446"/>
      <c r="BH59" s="446"/>
      <c r="BI59" s="446"/>
      <c r="BJ59" s="446"/>
      <c r="BK59" s="446"/>
      <c r="BL59" s="446"/>
      <c r="BM59" s="446"/>
      <c r="BN59" s="446"/>
      <c r="BO59" s="446"/>
      <c r="BP59" s="446"/>
      <c r="BQ59" s="446"/>
      <c r="BR59" s="446"/>
      <c r="BS59" s="446"/>
      <c r="BT59" s="446"/>
      <c r="BU59" s="446"/>
      <c r="BV59" s="446"/>
      <c r="BW59" s="446"/>
      <c r="BX59" s="318" t="s">
        <v>505</v>
      </c>
      <c r="BY59" s="318"/>
      <c r="BZ59" s="318"/>
      <c r="CA59" s="318"/>
      <c r="CB59" s="318"/>
      <c r="CC59" s="318"/>
      <c r="CD59" s="318"/>
      <c r="CE59" s="318"/>
      <c r="CF59" s="318" t="s">
        <v>131</v>
      </c>
      <c r="CG59" s="318"/>
      <c r="CH59" s="318"/>
      <c r="CI59" s="318"/>
      <c r="CJ59" s="318"/>
      <c r="CK59" s="318"/>
      <c r="CL59" s="318"/>
      <c r="CM59" s="318"/>
      <c r="CN59" s="318"/>
      <c r="CO59" s="318"/>
      <c r="CP59" s="318"/>
      <c r="CQ59" s="318"/>
      <c r="CR59" s="318"/>
      <c r="CS59" s="21"/>
      <c r="CT59" s="326"/>
      <c r="CU59" s="327"/>
      <c r="CV59" s="327"/>
      <c r="CW59" s="327"/>
      <c r="CX59" s="327"/>
      <c r="CY59" s="327"/>
      <c r="CZ59" s="327"/>
      <c r="DA59" s="327"/>
      <c r="DB59" s="327"/>
      <c r="DC59" s="327"/>
      <c r="DD59" s="327"/>
      <c r="DE59" s="327"/>
      <c r="DF59" s="327"/>
      <c r="DG59" s="326"/>
      <c r="DH59" s="327"/>
      <c r="DI59" s="327"/>
      <c r="DJ59" s="327"/>
      <c r="DK59" s="327"/>
      <c r="DL59" s="327"/>
      <c r="DM59" s="327"/>
      <c r="DN59" s="327"/>
      <c r="DO59" s="327"/>
      <c r="DP59" s="327"/>
      <c r="DQ59" s="327"/>
      <c r="DR59" s="327"/>
      <c r="DS59" s="327"/>
      <c r="DT59" s="326"/>
      <c r="DU59" s="327"/>
      <c r="DV59" s="327"/>
      <c r="DW59" s="327"/>
      <c r="DX59" s="327"/>
      <c r="DY59" s="327"/>
      <c r="DZ59" s="327"/>
      <c r="EA59" s="327"/>
      <c r="EB59" s="327"/>
      <c r="EC59" s="327"/>
      <c r="ED59" s="327"/>
      <c r="EE59" s="327"/>
      <c r="EF59" s="327"/>
      <c r="EG59" s="447"/>
      <c r="EH59" s="448"/>
      <c r="EI59" s="448"/>
      <c r="EJ59" s="448"/>
      <c r="EK59" s="448"/>
      <c r="EL59" s="448"/>
      <c r="EM59" s="448"/>
      <c r="EN59" s="448"/>
      <c r="EO59" s="448"/>
      <c r="EP59" s="448"/>
      <c r="EQ59" s="448"/>
      <c r="ER59" s="448"/>
      <c r="ES59" s="448"/>
    </row>
    <row r="60" spans="1:149" s="3" customFormat="1" ht="23.25" customHeight="1">
      <c r="A60" s="319" t="s">
        <v>527</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0"/>
      <c r="AR60" s="320"/>
      <c r="AS60" s="320"/>
      <c r="AT60" s="320"/>
      <c r="AU60" s="320"/>
      <c r="AV60" s="320"/>
      <c r="AW60" s="320"/>
      <c r="AX60" s="320"/>
      <c r="AY60" s="320"/>
      <c r="AZ60" s="320"/>
      <c r="BA60" s="320"/>
      <c r="BB60" s="320"/>
      <c r="BC60" s="320"/>
      <c r="BD60" s="320"/>
      <c r="BE60" s="320"/>
      <c r="BF60" s="320"/>
      <c r="BG60" s="320"/>
      <c r="BH60" s="320"/>
      <c r="BI60" s="320"/>
      <c r="BJ60" s="320"/>
      <c r="BK60" s="320"/>
      <c r="BL60" s="320"/>
      <c r="BM60" s="320"/>
      <c r="BN60" s="320"/>
      <c r="BO60" s="320"/>
      <c r="BP60" s="320"/>
      <c r="BQ60" s="320"/>
      <c r="BR60" s="320"/>
      <c r="BS60" s="320"/>
      <c r="BT60" s="320"/>
      <c r="BU60" s="320"/>
      <c r="BV60" s="320"/>
      <c r="BW60" s="320"/>
      <c r="BX60" s="321" t="s">
        <v>506</v>
      </c>
      <c r="BY60" s="321"/>
      <c r="BZ60" s="321"/>
      <c r="CA60" s="321"/>
      <c r="CB60" s="321"/>
      <c r="CC60" s="321"/>
      <c r="CD60" s="321"/>
      <c r="CE60" s="321"/>
      <c r="CF60" s="321" t="s">
        <v>132</v>
      </c>
      <c r="CG60" s="321"/>
      <c r="CH60" s="321"/>
      <c r="CI60" s="321"/>
      <c r="CJ60" s="321"/>
      <c r="CK60" s="321"/>
      <c r="CL60" s="321"/>
      <c r="CM60" s="321"/>
      <c r="CN60" s="321"/>
      <c r="CO60" s="321"/>
      <c r="CP60" s="321"/>
      <c r="CQ60" s="321"/>
      <c r="CR60" s="321"/>
      <c r="CS60" s="33"/>
      <c r="CT60" s="322"/>
      <c r="CU60" s="323"/>
      <c r="CV60" s="323"/>
      <c r="CW60" s="323"/>
      <c r="CX60" s="323"/>
      <c r="CY60" s="323"/>
      <c r="CZ60" s="323"/>
      <c r="DA60" s="323"/>
      <c r="DB60" s="323"/>
      <c r="DC60" s="323"/>
      <c r="DD60" s="323"/>
      <c r="DE60" s="323"/>
      <c r="DF60" s="323"/>
      <c r="DG60" s="322"/>
      <c r="DH60" s="323"/>
      <c r="DI60" s="323"/>
      <c r="DJ60" s="323"/>
      <c r="DK60" s="323"/>
      <c r="DL60" s="323"/>
      <c r="DM60" s="323"/>
      <c r="DN60" s="323"/>
      <c r="DO60" s="323"/>
      <c r="DP60" s="323"/>
      <c r="DQ60" s="323"/>
      <c r="DR60" s="323"/>
      <c r="DS60" s="323"/>
      <c r="DT60" s="322"/>
      <c r="DU60" s="323"/>
      <c r="DV60" s="323"/>
      <c r="DW60" s="323"/>
      <c r="DX60" s="323"/>
      <c r="DY60" s="323"/>
      <c r="DZ60" s="323"/>
      <c r="EA60" s="323"/>
      <c r="EB60" s="323"/>
      <c r="EC60" s="323"/>
      <c r="ED60" s="323"/>
      <c r="EE60" s="323"/>
      <c r="EF60" s="323"/>
      <c r="EG60" s="324"/>
      <c r="EH60" s="325"/>
      <c r="EI60" s="325"/>
      <c r="EJ60" s="325"/>
      <c r="EK60" s="325"/>
      <c r="EL60" s="325"/>
      <c r="EM60" s="325"/>
      <c r="EN60" s="325"/>
      <c r="EO60" s="325"/>
      <c r="EP60" s="325"/>
      <c r="EQ60" s="325"/>
      <c r="ER60" s="325"/>
      <c r="ES60" s="325"/>
    </row>
    <row r="61" spans="1:149" s="3" customFormat="1" ht="23.25" customHeight="1" thickBot="1">
      <c r="A61" s="319" t="s">
        <v>528</v>
      </c>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c r="BI61" s="320"/>
      <c r="BJ61" s="320"/>
      <c r="BK61" s="320"/>
      <c r="BL61" s="320"/>
      <c r="BM61" s="320"/>
      <c r="BN61" s="320"/>
      <c r="BO61" s="320"/>
      <c r="BP61" s="320"/>
      <c r="BQ61" s="320"/>
      <c r="BR61" s="320"/>
      <c r="BS61" s="320"/>
      <c r="BT61" s="320"/>
      <c r="BU61" s="320"/>
      <c r="BV61" s="320"/>
      <c r="BW61" s="320"/>
      <c r="BX61" s="321" t="s">
        <v>507</v>
      </c>
      <c r="BY61" s="321"/>
      <c r="BZ61" s="321"/>
      <c r="CA61" s="321"/>
      <c r="CB61" s="321"/>
      <c r="CC61" s="321"/>
      <c r="CD61" s="321"/>
      <c r="CE61" s="321"/>
      <c r="CF61" s="321" t="s">
        <v>133</v>
      </c>
      <c r="CG61" s="321"/>
      <c r="CH61" s="321"/>
      <c r="CI61" s="321"/>
      <c r="CJ61" s="321"/>
      <c r="CK61" s="321"/>
      <c r="CL61" s="321"/>
      <c r="CM61" s="321"/>
      <c r="CN61" s="321"/>
      <c r="CO61" s="321"/>
      <c r="CP61" s="321"/>
      <c r="CQ61" s="321"/>
      <c r="CR61" s="321"/>
      <c r="CS61" s="33"/>
      <c r="CT61" s="322"/>
      <c r="CU61" s="323"/>
      <c r="CV61" s="323"/>
      <c r="CW61" s="323"/>
      <c r="CX61" s="323"/>
      <c r="CY61" s="323"/>
      <c r="CZ61" s="323"/>
      <c r="DA61" s="323"/>
      <c r="DB61" s="323"/>
      <c r="DC61" s="323"/>
      <c r="DD61" s="323"/>
      <c r="DE61" s="323"/>
      <c r="DF61" s="323"/>
      <c r="DG61" s="322"/>
      <c r="DH61" s="323"/>
      <c r="DI61" s="323"/>
      <c r="DJ61" s="323"/>
      <c r="DK61" s="323"/>
      <c r="DL61" s="323"/>
      <c r="DM61" s="323"/>
      <c r="DN61" s="323"/>
      <c r="DO61" s="323"/>
      <c r="DP61" s="323"/>
      <c r="DQ61" s="323"/>
      <c r="DR61" s="323"/>
      <c r="DS61" s="323"/>
      <c r="DT61" s="322"/>
      <c r="DU61" s="323"/>
      <c r="DV61" s="323"/>
      <c r="DW61" s="323"/>
      <c r="DX61" s="323"/>
      <c r="DY61" s="323"/>
      <c r="DZ61" s="323"/>
      <c r="EA61" s="323"/>
      <c r="EB61" s="323"/>
      <c r="EC61" s="323"/>
      <c r="ED61" s="323"/>
      <c r="EE61" s="323"/>
      <c r="EF61" s="323"/>
      <c r="EG61" s="324"/>
      <c r="EH61" s="325"/>
      <c r="EI61" s="325"/>
      <c r="EJ61" s="325"/>
      <c r="EK61" s="325"/>
      <c r="EL61" s="325"/>
      <c r="EM61" s="325"/>
      <c r="EN61" s="325"/>
      <c r="EO61" s="325"/>
      <c r="EP61" s="325"/>
      <c r="EQ61" s="325"/>
      <c r="ER61" s="325"/>
      <c r="ES61" s="325"/>
    </row>
    <row r="62" spans="1:149" ht="12.75" customHeight="1">
      <c r="A62" s="432" t="s">
        <v>134</v>
      </c>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c r="BF62" s="433"/>
      <c r="BG62" s="433"/>
      <c r="BH62" s="433"/>
      <c r="BI62" s="433"/>
      <c r="BJ62" s="433"/>
      <c r="BK62" s="433"/>
      <c r="BL62" s="433"/>
      <c r="BM62" s="433"/>
      <c r="BN62" s="433"/>
      <c r="BO62" s="433"/>
      <c r="BP62" s="433"/>
      <c r="BQ62" s="433"/>
      <c r="BR62" s="433"/>
      <c r="BS62" s="433"/>
      <c r="BT62" s="433"/>
      <c r="BU62" s="433"/>
      <c r="BV62" s="433"/>
      <c r="BW62" s="433"/>
      <c r="BX62" s="434" t="s">
        <v>135</v>
      </c>
      <c r="BY62" s="434"/>
      <c r="BZ62" s="434"/>
      <c r="CA62" s="434"/>
      <c r="CB62" s="434"/>
      <c r="CC62" s="434"/>
      <c r="CD62" s="434"/>
      <c r="CE62" s="434"/>
      <c r="CF62" s="434" t="s">
        <v>136</v>
      </c>
      <c r="CG62" s="434"/>
      <c r="CH62" s="434"/>
      <c r="CI62" s="434"/>
      <c r="CJ62" s="434"/>
      <c r="CK62" s="434"/>
      <c r="CL62" s="434"/>
      <c r="CM62" s="434"/>
      <c r="CN62" s="434"/>
      <c r="CO62" s="434"/>
      <c r="CP62" s="434"/>
      <c r="CQ62" s="434"/>
      <c r="CR62" s="434"/>
      <c r="CS62" s="30"/>
      <c r="CT62" s="451">
        <f t="shared" si="0"/>
        <v>-200000</v>
      </c>
      <c r="CU62" s="657"/>
      <c r="CV62" s="657"/>
      <c r="CW62" s="657"/>
      <c r="CX62" s="657"/>
      <c r="CY62" s="657"/>
      <c r="CZ62" s="657"/>
      <c r="DA62" s="657"/>
      <c r="DB62" s="657"/>
      <c r="DC62" s="657"/>
      <c r="DD62" s="657"/>
      <c r="DE62" s="657"/>
      <c r="DF62" s="657"/>
      <c r="DG62" s="451"/>
      <c r="DH62" s="413"/>
      <c r="DI62" s="413"/>
      <c r="DJ62" s="413"/>
      <c r="DK62" s="413"/>
      <c r="DL62" s="413"/>
      <c r="DM62" s="413"/>
      <c r="DN62" s="413"/>
      <c r="DO62" s="413"/>
      <c r="DP62" s="413"/>
      <c r="DQ62" s="413"/>
      <c r="DR62" s="413"/>
      <c r="DS62" s="413"/>
      <c r="DT62" s="451"/>
      <c r="DU62" s="413"/>
      <c r="DV62" s="413"/>
      <c r="DW62" s="413"/>
      <c r="DX62" s="413"/>
      <c r="DY62" s="413"/>
      <c r="DZ62" s="413"/>
      <c r="EA62" s="413"/>
      <c r="EB62" s="413"/>
      <c r="EC62" s="413"/>
      <c r="ED62" s="413"/>
      <c r="EE62" s="413"/>
      <c r="EF62" s="413"/>
      <c r="EG62" s="654">
        <f>EG63</f>
        <v>-200000</v>
      </c>
      <c r="EH62" s="655"/>
      <c r="EI62" s="655"/>
      <c r="EJ62" s="655"/>
      <c r="EK62" s="655"/>
      <c r="EL62" s="655"/>
      <c r="EM62" s="655"/>
      <c r="EN62" s="655"/>
      <c r="EO62" s="655"/>
      <c r="EP62" s="655"/>
      <c r="EQ62" s="655"/>
      <c r="ER62" s="655"/>
      <c r="ES62" s="656"/>
    </row>
    <row r="63" spans="1:149" ht="22.5" customHeight="1">
      <c r="A63" s="439" t="s">
        <v>137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0"/>
      <c r="AY63" s="420"/>
      <c r="AZ63" s="420"/>
      <c r="BA63" s="420"/>
      <c r="BB63" s="420"/>
      <c r="BC63" s="420"/>
      <c r="BD63" s="420"/>
      <c r="BE63" s="420"/>
      <c r="BF63" s="420"/>
      <c r="BG63" s="420"/>
      <c r="BH63" s="420"/>
      <c r="BI63" s="420"/>
      <c r="BJ63" s="420"/>
      <c r="BK63" s="420"/>
      <c r="BL63" s="420"/>
      <c r="BM63" s="420"/>
      <c r="BN63" s="420"/>
      <c r="BO63" s="420"/>
      <c r="BP63" s="420"/>
      <c r="BQ63" s="420"/>
      <c r="BR63" s="420"/>
      <c r="BS63" s="420"/>
      <c r="BT63" s="420"/>
      <c r="BU63" s="420"/>
      <c r="BV63" s="420"/>
      <c r="BW63" s="420"/>
      <c r="BX63" s="318" t="s">
        <v>138</v>
      </c>
      <c r="BY63" s="318"/>
      <c r="BZ63" s="318"/>
      <c r="CA63" s="318"/>
      <c r="CB63" s="318"/>
      <c r="CC63" s="318"/>
      <c r="CD63" s="318"/>
      <c r="CE63" s="318"/>
      <c r="CF63" s="318"/>
      <c r="CG63" s="318"/>
      <c r="CH63" s="318"/>
      <c r="CI63" s="318"/>
      <c r="CJ63" s="318"/>
      <c r="CK63" s="318"/>
      <c r="CL63" s="318"/>
      <c r="CM63" s="318"/>
      <c r="CN63" s="318"/>
      <c r="CO63" s="318"/>
      <c r="CP63" s="318"/>
      <c r="CQ63" s="318"/>
      <c r="CR63" s="318"/>
      <c r="CS63" s="21"/>
      <c r="CT63" s="326">
        <f t="shared" si="0"/>
        <v>-200000</v>
      </c>
      <c r="CU63" s="331"/>
      <c r="CV63" s="331"/>
      <c r="CW63" s="331"/>
      <c r="CX63" s="331"/>
      <c r="CY63" s="331"/>
      <c r="CZ63" s="331"/>
      <c r="DA63" s="331"/>
      <c r="DB63" s="331"/>
      <c r="DC63" s="331"/>
      <c r="DD63" s="331"/>
      <c r="DE63" s="331"/>
      <c r="DF63" s="331"/>
      <c r="DG63" s="326"/>
      <c r="DH63" s="327"/>
      <c r="DI63" s="327"/>
      <c r="DJ63" s="327"/>
      <c r="DK63" s="327"/>
      <c r="DL63" s="327"/>
      <c r="DM63" s="327"/>
      <c r="DN63" s="327"/>
      <c r="DO63" s="327"/>
      <c r="DP63" s="327"/>
      <c r="DQ63" s="327"/>
      <c r="DR63" s="327"/>
      <c r="DS63" s="327"/>
      <c r="DT63" s="326"/>
      <c r="DU63" s="327"/>
      <c r="DV63" s="327"/>
      <c r="DW63" s="327"/>
      <c r="DX63" s="327"/>
      <c r="DY63" s="327"/>
      <c r="DZ63" s="327"/>
      <c r="EA63" s="327"/>
      <c r="EB63" s="327"/>
      <c r="EC63" s="327"/>
      <c r="ED63" s="327"/>
      <c r="EE63" s="327"/>
      <c r="EF63" s="327"/>
      <c r="EG63" s="650">
        <v>-200000</v>
      </c>
      <c r="EH63" s="650"/>
      <c r="EI63" s="650"/>
      <c r="EJ63" s="650"/>
      <c r="EK63" s="650"/>
      <c r="EL63" s="650"/>
      <c r="EM63" s="650"/>
      <c r="EN63" s="650"/>
      <c r="EO63" s="650"/>
      <c r="EP63" s="650"/>
      <c r="EQ63" s="650"/>
      <c r="ER63" s="650"/>
      <c r="ES63" s="653"/>
    </row>
    <row r="64" spans="1:149" ht="12.75" customHeight="1">
      <c r="A64" s="439" t="s">
        <v>139</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20"/>
      <c r="BS64" s="420"/>
      <c r="BT64" s="420"/>
      <c r="BU64" s="420"/>
      <c r="BV64" s="420"/>
      <c r="BW64" s="420"/>
      <c r="BX64" s="318" t="s">
        <v>140</v>
      </c>
      <c r="BY64" s="318"/>
      <c r="BZ64" s="318"/>
      <c r="CA64" s="318"/>
      <c r="CB64" s="318"/>
      <c r="CC64" s="318"/>
      <c r="CD64" s="318"/>
      <c r="CE64" s="318"/>
      <c r="CF64" s="318"/>
      <c r="CG64" s="318"/>
      <c r="CH64" s="318"/>
      <c r="CI64" s="318"/>
      <c r="CJ64" s="318"/>
      <c r="CK64" s="318"/>
      <c r="CL64" s="318"/>
      <c r="CM64" s="318"/>
      <c r="CN64" s="318"/>
      <c r="CO64" s="318"/>
      <c r="CP64" s="318"/>
      <c r="CQ64" s="318"/>
      <c r="CR64" s="318"/>
      <c r="CS64" s="21"/>
      <c r="CT64" s="326">
        <f t="shared" si="0"/>
        <v>0</v>
      </c>
      <c r="CU64" s="331"/>
      <c r="CV64" s="331"/>
      <c r="CW64" s="331"/>
      <c r="CX64" s="331"/>
      <c r="CY64" s="331"/>
      <c r="CZ64" s="331"/>
      <c r="DA64" s="331"/>
      <c r="DB64" s="331"/>
      <c r="DC64" s="331"/>
      <c r="DD64" s="331"/>
      <c r="DE64" s="331"/>
      <c r="DF64" s="331"/>
      <c r="DG64" s="326"/>
      <c r="DH64" s="327"/>
      <c r="DI64" s="327"/>
      <c r="DJ64" s="327"/>
      <c r="DK64" s="327"/>
      <c r="DL64" s="327"/>
      <c r="DM64" s="327"/>
      <c r="DN64" s="327"/>
      <c r="DO64" s="327"/>
      <c r="DP64" s="327"/>
      <c r="DQ64" s="327"/>
      <c r="DR64" s="327"/>
      <c r="DS64" s="327"/>
      <c r="DT64" s="326"/>
      <c r="DU64" s="327"/>
      <c r="DV64" s="327"/>
      <c r="DW64" s="327"/>
      <c r="DX64" s="327"/>
      <c r="DY64" s="327"/>
      <c r="DZ64" s="327"/>
      <c r="EA64" s="327"/>
      <c r="EB64" s="327"/>
      <c r="EC64" s="327"/>
      <c r="ED64" s="327"/>
      <c r="EE64" s="327"/>
      <c r="EF64" s="327"/>
      <c r="EG64" s="443"/>
      <c r="EH64" s="443"/>
      <c r="EI64" s="443"/>
      <c r="EJ64" s="443"/>
      <c r="EK64" s="443"/>
      <c r="EL64" s="443"/>
      <c r="EM64" s="443"/>
      <c r="EN64" s="443"/>
      <c r="EO64" s="443"/>
      <c r="EP64" s="443"/>
      <c r="EQ64" s="443"/>
      <c r="ER64" s="443"/>
      <c r="ES64" s="444"/>
    </row>
    <row r="65" spans="1:149" ht="12.75" customHeight="1">
      <c r="A65" s="439" t="s">
        <v>142</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318" t="s">
        <v>141</v>
      </c>
      <c r="BY65" s="318"/>
      <c r="BZ65" s="318"/>
      <c r="CA65" s="318"/>
      <c r="CB65" s="318"/>
      <c r="CC65" s="318"/>
      <c r="CD65" s="318"/>
      <c r="CE65" s="318"/>
      <c r="CF65" s="318"/>
      <c r="CG65" s="318"/>
      <c r="CH65" s="318"/>
      <c r="CI65" s="318"/>
      <c r="CJ65" s="318"/>
      <c r="CK65" s="318"/>
      <c r="CL65" s="318"/>
      <c r="CM65" s="318"/>
      <c r="CN65" s="318"/>
      <c r="CO65" s="318"/>
      <c r="CP65" s="318"/>
      <c r="CQ65" s="318"/>
      <c r="CR65" s="318"/>
      <c r="CS65" s="21"/>
      <c r="CT65" s="326">
        <f t="shared" si="0"/>
        <v>0</v>
      </c>
      <c r="CU65" s="331"/>
      <c r="CV65" s="331"/>
      <c r="CW65" s="331"/>
      <c r="CX65" s="331"/>
      <c r="CY65" s="331"/>
      <c r="CZ65" s="331"/>
      <c r="DA65" s="331"/>
      <c r="DB65" s="331"/>
      <c r="DC65" s="331"/>
      <c r="DD65" s="331"/>
      <c r="DE65" s="331"/>
      <c r="DF65" s="331"/>
      <c r="DG65" s="326"/>
      <c r="DH65" s="327"/>
      <c r="DI65" s="327"/>
      <c r="DJ65" s="327"/>
      <c r="DK65" s="327"/>
      <c r="DL65" s="327"/>
      <c r="DM65" s="327"/>
      <c r="DN65" s="327"/>
      <c r="DO65" s="327"/>
      <c r="DP65" s="327"/>
      <c r="DQ65" s="327"/>
      <c r="DR65" s="327"/>
      <c r="DS65" s="327"/>
      <c r="DT65" s="326"/>
      <c r="DU65" s="327"/>
      <c r="DV65" s="327"/>
      <c r="DW65" s="327"/>
      <c r="DX65" s="327"/>
      <c r="DY65" s="327"/>
      <c r="DZ65" s="327"/>
      <c r="EA65" s="327"/>
      <c r="EB65" s="327"/>
      <c r="EC65" s="327"/>
      <c r="ED65" s="327"/>
      <c r="EE65" s="327"/>
      <c r="EF65" s="327"/>
      <c r="EG65" s="443"/>
      <c r="EH65" s="443"/>
      <c r="EI65" s="443"/>
      <c r="EJ65" s="443"/>
      <c r="EK65" s="443"/>
      <c r="EL65" s="443"/>
      <c r="EM65" s="443"/>
      <c r="EN65" s="443"/>
      <c r="EO65" s="443"/>
      <c r="EP65" s="443"/>
      <c r="EQ65" s="443"/>
      <c r="ER65" s="443"/>
      <c r="ES65" s="444"/>
    </row>
    <row r="66" spans="1:149" ht="12.75" customHeight="1">
      <c r="A66" s="456" t="s">
        <v>143</v>
      </c>
      <c r="B66" s="457"/>
      <c r="C66" s="457"/>
      <c r="D66" s="457"/>
      <c r="E66" s="457"/>
      <c r="F66" s="457"/>
      <c r="G66" s="457"/>
      <c r="H66" s="457"/>
      <c r="I66" s="457"/>
      <c r="J66" s="457"/>
      <c r="K66" s="457"/>
      <c r="L66" s="457"/>
      <c r="M66" s="457"/>
      <c r="N66" s="457"/>
      <c r="O66" s="457"/>
      <c r="P66" s="457"/>
      <c r="Q66" s="457"/>
      <c r="R66" s="457"/>
      <c r="S66" s="457"/>
      <c r="T66" s="457"/>
      <c r="U66" s="457"/>
      <c r="V66" s="457"/>
      <c r="W66" s="457"/>
      <c r="X66" s="457"/>
      <c r="Y66" s="457"/>
      <c r="Z66" s="457"/>
      <c r="AA66" s="457"/>
      <c r="AB66" s="457"/>
      <c r="AC66" s="457"/>
      <c r="AD66" s="457"/>
      <c r="AE66" s="457"/>
      <c r="AF66" s="457"/>
      <c r="AG66" s="457"/>
      <c r="AH66" s="457"/>
      <c r="AI66" s="457"/>
      <c r="AJ66" s="457"/>
      <c r="AK66" s="457"/>
      <c r="AL66" s="457"/>
      <c r="AM66" s="457"/>
      <c r="AN66" s="457"/>
      <c r="AO66" s="457"/>
      <c r="AP66" s="457"/>
      <c r="AQ66" s="457"/>
      <c r="AR66" s="457"/>
      <c r="AS66" s="457"/>
      <c r="AT66" s="457"/>
      <c r="AU66" s="457"/>
      <c r="AV66" s="457"/>
      <c r="AW66" s="457"/>
      <c r="AX66" s="457"/>
      <c r="AY66" s="457"/>
      <c r="AZ66" s="457"/>
      <c r="BA66" s="457"/>
      <c r="BB66" s="457"/>
      <c r="BC66" s="457"/>
      <c r="BD66" s="457"/>
      <c r="BE66" s="457"/>
      <c r="BF66" s="457"/>
      <c r="BG66" s="457"/>
      <c r="BH66" s="457"/>
      <c r="BI66" s="457"/>
      <c r="BJ66" s="457"/>
      <c r="BK66" s="457"/>
      <c r="BL66" s="457"/>
      <c r="BM66" s="457"/>
      <c r="BN66" s="457"/>
      <c r="BO66" s="457"/>
      <c r="BP66" s="457"/>
      <c r="BQ66" s="457"/>
      <c r="BR66" s="457"/>
      <c r="BS66" s="457"/>
      <c r="BT66" s="457"/>
      <c r="BU66" s="457"/>
      <c r="BV66" s="457"/>
      <c r="BW66" s="457"/>
      <c r="BX66" s="458" t="s">
        <v>144</v>
      </c>
      <c r="BY66" s="458"/>
      <c r="BZ66" s="458"/>
      <c r="CA66" s="458"/>
      <c r="CB66" s="458"/>
      <c r="CC66" s="458"/>
      <c r="CD66" s="458"/>
      <c r="CE66" s="458"/>
      <c r="CF66" s="458" t="s">
        <v>38</v>
      </c>
      <c r="CG66" s="458"/>
      <c r="CH66" s="458"/>
      <c r="CI66" s="458"/>
      <c r="CJ66" s="458"/>
      <c r="CK66" s="458"/>
      <c r="CL66" s="458"/>
      <c r="CM66" s="458"/>
      <c r="CN66" s="458"/>
      <c r="CO66" s="458"/>
      <c r="CP66" s="458"/>
      <c r="CQ66" s="458"/>
      <c r="CR66" s="458"/>
      <c r="CS66" s="21"/>
      <c r="CT66" s="326">
        <f>EG66+DT66+DG66</f>
        <v>0</v>
      </c>
      <c r="CU66" s="331"/>
      <c r="CV66" s="331"/>
      <c r="CW66" s="331"/>
      <c r="CX66" s="331"/>
      <c r="CY66" s="331"/>
      <c r="CZ66" s="331"/>
      <c r="DA66" s="331"/>
      <c r="DB66" s="331"/>
      <c r="DC66" s="331"/>
      <c r="DD66" s="331"/>
      <c r="DE66" s="331"/>
      <c r="DF66" s="331"/>
      <c r="DG66" s="326">
        <f>DG67+DG68</f>
        <v>0</v>
      </c>
      <c r="DH66" s="327"/>
      <c r="DI66" s="327"/>
      <c r="DJ66" s="327"/>
      <c r="DK66" s="327"/>
      <c r="DL66" s="327"/>
      <c r="DM66" s="327"/>
      <c r="DN66" s="327"/>
      <c r="DO66" s="327"/>
      <c r="DP66" s="327"/>
      <c r="DQ66" s="327"/>
      <c r="DR66" s="327"/>
      <c r="DS66" s="327"/>
      <c r="DT66" s="326">
        <f>DT67</f>
        <v>0</v>
      </c>
      <c r="DU66" s="327"/>
      <c r="DV66" s="327"/>
      <c r="DW66" s="327"/>
      <c r="DX66" s="327"/>
      <c r="DY66" s="327"/>
      <c r="DZ66" s="327"/>
      <c r="EA66" s="327"/>
      <c r="EB66" s="327"/>
      <c r="EC66" s="327"/>
      <c r="ED66" s="327"/>
      <c r="EE66" s="327"/>
      <c r="EF66" s="327"/>
      <c r="EG66" s="650">
        <f>EG67+EG68</f>
        <v>0</v>
      </c>
      <c r="EH66" s="651"/>
      <c r="EI66" s="651"/>
      <c r="EJ66" s="651"/>
      <c r="EK66" s="651"/>
      <c r="EL66" s="651"/>
      <c r="EM66" s="651"/>
      <c r="EN66" s="651"/>
      <c r="EO66" s="651"/>
      <c r="EP66" s="651"/>
      <c r="EQ66" s="651"/>
      <c r="ER66" s="651"/>
      <c r="ES66" s="652"/>
    </row>
    <row r="67" spans="1:149" ht="22.5" customHeight="1">
      <c r="A67" s="624" t="s">
        <v>145</v>
      </c>
      <c r="B67" s="625"/>
      <c r="C67" s="625"/>
      <c r="D67" s="625"/>
      <c r="E67" s="625"/>
      <c r="F67" s="625"/>
      <c r="G67" s="625"/>
      <c r="H67" s="625"/>
      <c r="I67" s="625"/>
      <c r="J67" s="625"/>
      <c r="K67" s="625"/>
      <c r="L67" s="625"/>
      <c r="M67" s="625"/>
      <c r="N67" s="625"/>
      <c r="O67" s="625"/>
      <c r="P67" s="625"/>
      <c r="Q67" s="625"/>
      <c r="R67" s="625"/>
      <c r="S67" s="625"/>
      <c r="T67" s="625"/>
      <c r="U67" s="625"/>
      <c r="V67" s="625"/>
      <c r="W67" s="625"/>
      <c r="X67" s="625"/>
      <c r="Y67" s="625"/>
      <c r="Z67" s="625"/>
      <c r="AA67" s="625"/>
      <c r="AB67" s="625"/>
      <c r="AC67" s="625"/>
      <c r="AD67" s="625"/>
      <c r="AE67" s="625"/>
      <c r="AF67" s="625"/>
      <c r="AG67" s="625"/>
      <c r="AH67" s="625"/>
      <c r="AI67" s="625"/>
      <c r="AJ67" s="625"/>
      <c r="AK67" s="625"/>
      <c r="AL67" s="625"/>
      <c r="AM67" s="625"/>
      <c r="AN67" s="625"/>
      <c r="AO67" s="625"/>
      <c r="AP67" s="625"/>
      <c r="AQ67" s="625"/>
      <c r="AR67" s="625"/>
      <c r="AS67" s="625"/>
      <c r="AT67" s="625"/>
      <c r="AU67" s="625"/>
      <c r="AV67" s="625"/>
      <c r="AW67" s="625"/>
      <c r="AX67" s="625"/>
      <c r="AY67" s="625"/>
      <c r="AZ67" s="625"/>
      <c r="BA67" s="625"/>
      <c r="BB67" s="625"/>
      <c r="BC67" s="625"/>
      <c r="BD67" s="625"/>
      <c r="BE67" s="625"/>
      <c r="BF67" s="625"/>
      <c r="BG67" s="625"/>
      <c r="BH67" s="625"/>
      <c r="BI67" s="625"/>
      <c r="BJ67" s="625"/>
      <c r="BK67" s="625"/>
      <c r="BL67" s="625"/>
      <c r="BM67" s="625"/>
      <c r="BN67" s="625"/>
      <c r="BO67" s="625"/>
      <c r="BP67" s="625"/>
      <c r="BQ67" s="625"/>
      <c r="BR67" s="625"/>
      <c r="BS67" s="625"/>
      <c r="BT67" s="625"/>
      <c r="BU67" s="625"/>
      <c r="BV67" s="625"/>
      <c r="BW67" s="625"/>
      <c r="BX67" s="321" t="s">
        <v>146</v>
      </c>
      <c r="BY67" s="321"/>
      <c r="BZ67" s="321"/>
      <c r="CA67" s="321"/>
      <c r="CB67" s="321"/>
      <c r="CC67" s="321"/>
      <c r="CD67" s="321"/>
      <c r="CE67" s="321"/>
      <c r="CF67" s="321" t="s">
        <v>147</v>
      </c>
      <c r="CG67" s="321"/>
      <c r="CH67" s="321"/>
      <c r="CI67" s="321"/>
      <c r="CJ67" s="321"/>
      <c r="CK67" s="321"/>
      <c r="CL67" s="321"/>
      <c r="CM67" s="321"/>
      <c r="CN67" s="321"/>
      <c r="CO67" s="321"/>
      <c r="CP67" s="321"/>
      <c r="CQ67" s="321"/>
      <c r="CR67" s="321"/>
      <c r="CS67" s="33"/>
      <c r="CT67" s="322">
        <f>EG67+DT67</f>
        <v>0</v>
      </c>
      <c r="CU67" s="626"/>
      <c r="CV67" s="626"/>
      <c r="CW67" s="626"/>
      <c r="CX67" s="626"/>
      <c r="CY67" s="626"/>
      <c r="CZ67" s="626"/>
      <c r="DA67" s="626"/>
      <c r="DB67" s="626"/>
      <c r="DC67" s="626"/>
      <c r="DD67" s="626"/>
      <c r="DE67" s="626"/>
      <c r="DF67" s="626"/>
      <c r="DG67" s="322"/>
      <c r="DH67" s="323"/>
      <c r="DI67" s="323"/>
      <c r="DJ67" s="323"/>
      <c r="DK67" s="323"/>
      <c r="DL67" s="323"/>
      <c r="DM67" s="323"/>
      <c r="DN67" s="323"/>
      <c r="DO67" s="323"/>
      <c r="DP67" s="323"/>
      <c r="DQ67" s="323"/>
      <c r="DR67" s="323"/>
      <c r="DS67" s="323"/>
      <c r="DT67" s="322"/>
      <c r="DU67" s="323"/>
      <c r="DV67" s="323"/>
      <c r="DW67" s="323"/>
      <c r="DX67" s="323"/>
      <c r="DY67" s="323"/>
      <c r="DZ67" s="323"/>
      <c r="EA67" s="323"/>
      <c r="EB67" s="323"/>
      <c r="EC67" s="323"/>
      <c r="ED67" s="323"/>
      <c r="EE67" s="323"/>
      <c r="EF67" s="323"/>
      <c r="EG67" s="633"/>
      <c r="EH67" s="634"/>
      <c r="EI67" s="634"/>
      <c r="EJ67" s="634"/>
      <c r="EK67" s="634"/>
      <c r="EL67" s="634"/>
      <c r="EM67" s="634"/>
      <c r="EN67" s="634"/>
      <c r="EO67" s="634"/>
      <c r="EP67" s="634"/>
      <c r="EQ67" s="634"/>
      <c r="ER67" s="634"/>
      <c r="ES67" s="635"/>
    </row>
    <row r="68" spans="1:149" ht="14.25" customHeight="1" thickBot="1">
      <c r="A68" s="636" t="s">
        <v>496</v>
      </c>
      <c r="B68" s="637"/>
      <c r="C68" s="637"/>
      <c r="D68" s="637"/>
      <c r="E68" s="637"/>
      <c r="F68" s="637"/>
      <c r="G68" s="637"/>
      <c r="H68" s="637"/>
      <c r="I68" s="637"/>
      <c r="J68" s="637"/>
      <c r="K68" s="637"/>
      <c r="L68" s="637"/>
      <c r="M68" s="637"/>
      <c r="N68" s="637"/>
      <c r="O68" s="637"/>
      <c r="P68" s="637"/>
      <c r="Q68" s="637"/>
      <c r="R68" s="637"/>
      <c r="S68" s="637"/>
      <c r="T68" s="637"/>
      <c r="U68" s="637"/>
      <c r="V68" s="637"/>
      <c r="W68" s="637"/>
      <c r="X68" s="637"/>
      <c r="Y68" s="637"/>
      <c r="Z68" s="637"/>
      <c r="AA68" s="637"/>
      <c r="AB68" s="637"/>
      <c r="AC68" s="637"/>
      <c r="AD68" s="637"/>
      <c r="AE68" s="637"/>
      <c r="AF68" s="637"/>
      <c r="AG68" s="637"/>
      <c r="AH68" s="637"/>
      <c r="AI68" s="637"/>
      <c r="AJ68" s="637"/>
      <c r="AK68" s="637"/>
      <c r="AL68" s="637"/>
      <c r="AM68" s="637"/>
      <c r="AN68" s="637"/>
      <c r="AO68" s="637"/>
      <c r="AP68" s="637"/>
      <c r="AQ68" s="637"/>
      <c r="AR68" s="637"/>
      <c r="AS68" s="637"/>
      <c r="AT68" s="637"/>
      <c r="AU68" s="637"/>
      <c r="AV68" s="637"/>
      <c r="AW68" s="637"/>
      <c r="AX68" s="637"/>
      <c r="AY68" s="637"/>
      <c r="AZ68" s="637"/>
      <c r="BA68" s="637"/>
      <c r="BB68" s="637"/>
      <c r="BC68" s="637"/>
      <c r="BD68" s="637"/>
      <c r="BE68" s="637"/>
      <c r="BF68" s="637"/>
      <c r="BG68" s="637"/>
      <c r="BH68" s="637"/>
      <c r="BI68" s="637"/>
      <c r="BJ68" s="637"/>
      <c r="BK68" s="637"/>
      <c r="BL68" s="637"/>
      <c r="BM68" s="637"/>
      <c r="BN68" s="637"/>
      <c r="BO68" s="637"/>
      <c r="BP68" s="637"/>
      <c r="BQ68" s="637"/>
      <c r="BR68" s="637"/>
      <c r="BS68" s="637"/>
      <c r="BT68" s="637"/>
      <c r="BU68" s="637"/>
      <c r="BV68" s="637"/>
      <c r="BW68" s="638"/>
      <c r="BX68" s="406" t="s">
        <v>498</v>
      </c>
      <c r="BY68" s="407"/>
      <c r="BZ68" s="407"/>
      <c r="CA68" s="407"/>
      <c r="CB68" s="407"/>
      <c r="CC68" s="407"/>
      <c r="CD68" s="407"/>
      <c r="CE68" s="639"/>
      <c r="CF68" s="640" t="s">
        <v>147</v>
      </c>
      <c r="CG68" s="407"/>
      <c r="CH68" s="407"/>
      <c r="CI68" s="407"/>
      <c r="CJ68" s="407"/>
      <c r="CK68" s="407"/>
      <c r="CL68" s="407"/>
      <c r="CM68" s="407"/>
      <c r="CN68" s="407"/>
      <c r="CO68" s="407"/>
      <c r="CP68" s="407"/>
      <c r="CQ68" s="407"/>
      <c r="CR68" s="639"/>
      <c r="CS68" s="306"/>
      <c r="CT68" s="641"/>
      <c r="CU68" s="642"/>
      <c r="CV68" s="642"/>
      <c r="CW68" s="642"/>
      <c r="CX68" s="642"/>
      <c r="CY68" s="642"/>
      <c r="CZ68" s="642"/>
      <c r="DA68" s="642"/>
      <c r="DB68" s="642"/>
      <c r="DC68" s="642"/>
      <c r="DD68" s="642"/>
      <c r="DE68" s="642"/>
      <c r="DF68" s="643"/>
      <c r="DG68" s="644"/>
      <c r="DH68" s="645"/>
      <c r="DI68" s="645"/>
      <c r="DJ68" s="645"/>
      <c r="DK68" s="645"/>
      <c r="DL68" s="645"/>
      <c r="DM68" s="645"/>
      <c r="DN68" s="645"/>
      <c r="DO68" s="645"/>
      <c r="DP68" s="645"/>
      <c r="DQ68" s="645"/>
      <c r="DR68" s="645"/>
      <c r="DS68" s="646"/>
      <c r="DT68" s="641"/>
      <c r="DU68" s="642"/>
      <c r="DV68" s="642"/>
      <c r="DW68" s="642"/>
      <c r="DX68" s="642"/>
      <c r="DY68" s="642"/>
      <c r="DZ68" s="642"/>
      <c r="EA68" s="642"/>
      <c r="EB68" s="642"/>
      <c r="EC68" s="642"/>
      <c r="ED68" s="642"/>
      <c r="EE68" s="642"/>
      <c r="EF68" s="643"/>
      <c r="EG68" s="647"/>
      <c r="EH68" s="648"/>
      <c r="EI68" s="648"/>
      <c r="EJ68" s="648"/>
      <c r="EK68" s="648"/>
      <c r="EL68" s="648"/>
      <c r="EM68" s="648"/>
      <c r="EN68" s="648"/>
      <c r="EO68" s="648"/>
      <c r="EP68" s="648"/>
      <c r="EQ68" s="648"/>
      <c r="ER68" s="648"/>
      <c r="ES68" s="649"/>
    </row>
    <row r="69" ht="3" customHeight="1"/>
    <row r="70" s="3" customFormat="1" ht="11.25" customHeight="1" hidden="1">
      <c r="A70" s="17" t="s">
        <v>203</v>
      </c>
    </row>
    <row r="71" s="3" customFormat="1" ht="11.25" customHeight="1" hidden="1">
      <c r="A71" s="17" t="s">
        <v>204</v>
      </c>
    </row>
    <row r="72" s="3" customFormat="1" ht="11.25" customHeight="1" hidden="1">
      <c r="A72" s="17" t="s">
        <v>205</v>
      </c>
    </row>
    <row r="73" s="3" customFormat="1" ht="10.5" customHeight="1" hidden="1">
      <c r="A73" s="17" t="s">
        <v>206</v>
      </c>
    </row>
    <row r="74" s="3" customFormat="1" ht="10.5" customHeight="1" hidden="1">
      <c r="A74" s="17" t="s">
        <v>207</v>
      </c>
    </row>
    <row r="75" s="3" customFormat="1" ht="10.5" customHeight="1" hidden="1">
      <c r="A75" s="17" t="s">
        <v>208</v>
      </c>
    </row>
    <row r="76" spans="1:149" s="3" customFormat="1" ht="19.5" customHeight="1" hidden="1">
      <c r="A76" s="465" t="s">
        <v>209</v>
      </c>
      <c r="B76" s="465"/>
      <c r="C76" s="465"/>
      <c r="D76" s="465"/>
      <c r="E76" s="465"/>
      <c r="F76" s="465"/>
      <c r="G76" s="465"/>
      <c r="H76" s="465"/>
      <c r="I76" s="465"/>
      <c r="J76" s="465"/>
      <c r="K76" s="465"/>
      <c r="L76" s="465"/>
      <c r="M76" s="465"/>
      <c r="N76" s="465"/>
      <c r="O76" s="465"/>
      <c r="P76" s="465"/>
      <c r="Q76" s="465"/>
      <c r="R76" s="465"/>
      <c r="S76" s="465"/>
      <c r="T76" s="465"/>
      <c r="U76" s="465"/>
      <c r="V76" s="465"/>
      <c r="W76" s="465"/>
      <c r="X76" s="465"/>
      <c r="Y76" s="465"/>
      <c r="Z76" s="465"/>
      <c r="AA76" s="465"/>
      <c r="AB76" s="465"/>
      <c r="AC76" s="465"/>
      <c r="AD76" s="465"/>
      <c r="AE76" s="465"/>
      <c r="AF76" s="465"/>
      <c r="AG76" s="465"/>
      <c r="AH76" s="465"/>
      <c r="AI76" s="465"/>
      <c r="AJ76" s="465"/>
      <c r="AK76" s="465"/>
      <c r="AL76" s="465"/>
      <c r="AM76" s="465"/>
      <c r="AN76" s="465"/>
      <c r="AO76" s="465"/>
      <c r="AP76" s="465"/>
      <c r="AQ76" s="465"/>
      <c r="AR76" s="465"/>
      <c r="AS76" s="465"/>
      <c r="AT76" s="465"/>
      <c r="AU76" s="465"/>
      <c r="AV76" s="465"/>
      <c r="AW76" s="465"/>
      <c r="AX76" s="465"/>
      <c r="AY76" s="465"/>
      <c r="AZ76" s="465"/>
      <c r="BA76" s="465"/>
      <c r="BB76" s="465"/>
      <c r="BC76" s="465"/>
      <c r="BD76" s="465"/>
      <c r="BE76" s="465"/>
      <c r="BF76" s="465"/>
      <c r="BG76" s="465"/>
      <c r="BH76" s="465"/>
      <c r="BI76" s="465"/>
      <c r="BJ76" s="465"/>
      <c r="BK76" s="465"/>
      <c r="BL76" s="465"/>
      <c r="BM76" s="465"/>
      <c r="BN76" s="465"/>
      <c r="BO76" s="465"/>
      <c r="BP76" s="465"/>
      <c r="BQ76" s="465"/>
      <c r="BR76" s="465"/>
      <c r="BS76" s="465"/>
      <c r="BT76" s="465"/>
      <c r="BU76" s="465"/>
      <c r="BV76" s="465"/>
      <c r="BW76" s="465"/>
      <c r="BX76" s="465"/>
      <c r="BY76" s="465"/>
      <c r="BZ76" s="465"/>
      <c r="CA76" s="465"/>
      <c r="CB76" s="465"/>
      <c r="CC76" s="465"/>
      <c r="CD76" s="465"/>
      <c r="CE76" s="465"/>
      <c r="CF76" s="465"/>
      <c r="CG76" s="465"/>
      <c r="CH76" s="465"/>
      <c r="CI76" s="465"/>
      <c r="CJ76" s="465"/>
      <c r="CK76" s="465"/>
      <c r="CL76" s="465"/>
      <c r="CM76" s="465"/>
      <c r="CN76" s="465"/>
      <c r="CO76" s="465"/>
      <c r="CP76" s="465"/>
      <c r="CQ76" s="465"/>
      <c r="CR76" s="465"/>
      <c r="CS76" s="465"/>
      <c r="CT76" s="465"/>
      <c r="CU76" s="465"/>
      <c r="CV76" s="465"/>
      <c r="CW76" s="465"/>
      <c r="CX76" s="465"/>
      <c r="CY76" s="465"/>
      <c r="CZ76" s="465"/>
      <c r="DA76" s="465"/>
      <c r="DB76" s="465"/>
      <c r="DC76" s="465"/>
      <c r="DD76" s="465"/>
      <c r="DE76" s="465"/>
      <c r="DF76" s="465"/>
      <c r="DG76" s="465"/>
      <c r="DH76" s="465"/>
      <c r="DI76" s="465"/>
      <c r="DJ76" s="465"/>
      <c r="DK76" s="465"/>
      <c r="DL76" s="465"/>
      <c r="DM76" s="465"/>
      <c r="DN76" s="465"/>
      <c r="DO76" s="465"/>
      <c r="DP76" s="465"/>
      <c r="DQ76" s="465"/>
      <c r="DR76" s="465"/>
      <c r="DS76" s="465"/>
      <c r="DT76" s="465"/>
      <c r="DU76" s="465"/>
      <c r="DV76" s="465"/>
      <c r="DW76" s="465"/>
      <c r="DX76" s="465"/>
      <c r="DY76" s="465"/>
      <c r="DZ76" s="465"/>
      <c r="EA76" s="465"/>
      <c r="EB76" s="465"/>
      <c r="EC76" s="465"/>
      <c r="ED76" s="465"/>
      <c r="EE76" s="465"/>
      <c r="EF76" s="465"/>
      <c r="EG76" s="465"/>
      <c r="EH76" s="465"/>
      <c r="EI76" s="465"/>
      <c r="EJ76" s="465"/>
      <c r="EK76" s="465"/>
      <c r="EL76" s="465"/>
      <c r="EM76" s="465"/>
      <c r="EN76" s="465"/>
      <c r="EO76" s="465"/>
      <c r="EP76" s="465"/>
      <c r="EQ76" s="465"/>
      <c r="ER76" s="465"/>
      <c r="ES76" s="465"/>
    </row>
    <row r="77" s="3" customFormat="1" ht="10.5" customHeight="1" hidden="1">
      <c r="A77" s="17" t="s">
        <v>210</v>
      </c>
    </row>
    <row r="78" spans="1:149" s="3" customFormat="1" ht="30" customHeight="1" hidden="1">
      <c r="A78" s="465" t="s">
        <v>211</v>
      </c>
      <c r="B78" s="465"/>
      <c r="C78" s="465"/>
      <c r="D78" s="465"/>
      <c r="E78" s="465"/>
      <c r="F78" s="465"/>
      <c r="G78" s="465"/>
      <c r="H78" s="465"/>
      <c r="I78" s="465"/>
      <c r="J78" s="465"/>
      <c r="K78" s="465"/>
      <c r="L78" s="465"/>
      <c r="M78" s="465"/>
      <c r="N78" s="465"/>
      <c r="O78" s="465"/>
      <c r="P78" s="465"/>
      <c r="Q78" s="465"/>
      <c r="R78" s="465"/>
      <c r="S78" s="465"/>
      <c r="T78" s="465"/>
      <c r="U78" s="465"/>
      <c r="V78" s="465"/>
      <c r="W78" s="465"/>
      <c r="X78" s="465"/>
      <c r="Y78" s="465"/>
      <c r="Z78" s="465"/>
      <c r="AA78" s="465"/>
      <c r="AB78" s="465"/>
      <c r="AC78" s="465"/>
      <c r="AD78" s="465"/>
      <c r="AE78" s="465"/>
      <c r="AF78" s="465"/>
      <c r="AG78" s="465"/>
      <c r="AH78" s="465"/>
      <c r="AI78" s="465"/>
      <c r="AJ78" s="465"/>
      <c r="AK78" s="465"/>
      <c r="AL78" s="465"/>
      <c r="AM78" s="465"/>
      <c r="AN78" s="465"/>
      <c r="AO78" s="465"/>
      <c r="AP78" s="465"/>
      <c r="AQ78" s="465"/>
      <c r="AR78" s="465"/>
      <c r="AS78" s="465"/>
      <c r="AT78" s="465"/>
      <c r="AU78" s="465"/>
      <c r="AV78" s="465"/>
      <c r="AW78" s="465"/>
      <c r="AX78" s="465"/>
      <c r="AY78" s="465"/>
      <c r="AZ78" s="465"/>
      <c r="BA78" s="465"/>
      <c r="BB78" s="465"/>
      <c r="BC78" s="465"/>
      <c r="BD78" s="465"/>
      <c r="BE78" s="465"/>
      <c r="BF78" s="465"/>
      <c r="BG78" s="465"/>
      <c r="BH78" s="465"/>
      <c r="BI78" s="465"/>
      <c r="BJ78" s="465"/>
      <c r="BK78" s="465"/>
      <c r="BL78" s="465"/>
      <c r="BM78" s="465"/>
      <c r="BN78" s="465"/>
      <c r="BO78" s="465"/>
      <c r="BP78" s="465"/>
      <c r="BQ78" s="465"/>
      <c r="BR78" s="465"/>
      <c r="BS78" s="465"/>
      <c r="BT78" s="465"/>
      <c r="BU78" s="465"/>
      <c r="BV78" s="465"/>
      <c r="BW78" s="465"/>
      <c r="BX78" s="465"/>
      <c r="BY78" s="465"/>
      <c r="BZ78" s="465"/>
      <c r="CA78" s="465"/>
      <c r="CB78" s="465"/>
      <c r="CC78" s="465"/>
      <c r="CD78" s="465"/>
      <c r="CE78" s="465"/>
      <c r="CF78" s="465"/>
      <c r="CG78" s="465"/>
      <c r="CH78" s="465"/>
      <c r="CI78" s="465"/>
      <c r="CJ78" s="465"/>
      <c r="CK78" s="465"/>
      <c r="CL78" s="465"/>
      <c r="CM78" s="465"/>
      <c r="CN78" s="465"/>
      <c r="CO78" s="465"/>
      <c r="CP78" s="465"/>
      <c r="CQ78" s="465"/>
      <c r="CR78" s="465"/>
      <c r="CS78" s="465"/>
      <c r="CT78" s="465"/>
      <c r="CU78" s="465"/>
      <c r="CV78" s="465"/>
      <c r="CW78" s="465"/>
      <c r="CX78" s="465"/>
      <c r="CY78" s="465"/>
      <c r="CZ78" s="465"/>
      <c r="DA78" s="465"/>
      <c r="DB78" s="465"/>
      <c r="DC78" s="465"/>
      <c r="DD78" s="465"/>
      <c r="DE78" s="465"/>
      <c r="DF78" s="465"/>
      <c r="DG78" s="465"/>
      <c r="DH78" s="465"/>
      <c r="DI78" s="465"/>
      <c r="DJ78" s="465"/>
      <c r="DK78" s="465"/>
      <c r="DL78" s="465"/>
      <c r="DM78" s="465"/>
      <c r="DN78" s="465"/>
      <c r="DO78" s="465"/>
      <c r="DP78" s="465"/>
      <c r="DQ78" s="465"/>
      <c r="DR78" s="465"/>
      <c r="DS78" s="465"/>
      <c r="DT78" s="465"/>
      <c r="DU78" s="465"/>
      <c r="DV78" s="465"/>
      <c r="DW78" s="465"/>
      <c r="DX78" s="465"/>
      <c r="DY78" s="465"/>
      <c r="DZ78" s="465"/>
      <c r="EA78" s="465"/>
      <c r="EB78" s="465"/>
      <c r="EC78" s="465"/>
      <c r="ED78" s="465"/>
      <c r="EE78" s="465"/>
      <c r="EF78" s="465"/>
      <c r="EG78" s="465"/>
      <c r="EH78" s="465"/>
      <c r="EI78" s="465"/>
      <c r="EJ78" s="465"/>
      <c r="EK78" s="465"/>
      <c r="EL78" s="465"/>
      <c r="EM78" s="465"/>
      <c r="EN78" s="465"/>
      <c r="EO78" s="465"/>
      <c r="EP78" s="465"/>
      <c r="EQ78" s="465"/>
      <c r="ER78" s="465"/>
      <c r="ES78" s="465"/>
    </row>
    <row r="79" spans="1:149" s="3" customFormat="1" ht="19.5" customHeight="1" hidden="1">
      <c r="A79" s="465" t="s">
        <v>212</v>
      </c>
      <c r="B79" s="465"/>
      <c r="C79" s="465"/>
      <c r="D79" s="465"/>
      <c r="E79" s="465"/>
      <c r="F79" s="465"/>
      <c r="G79" s="465"/>
      <c r="H79" s="465"/>
      <c r="I79" s="465"/>
      <c r="J79" s="465"/>
      <c r="K79" s="465"/>
      <c r="L79" s="465"/>
      <c r="M79" s="465"/>
      <c r="N79" s="465"/>
      <c r="O79" s="465"/>
      <c r="P79" s="465"/>
      <c r="Q79" s="465"/>
      <c r="R79" s="465"/>
      <c r="S79" s="465"/>
      <c r="T79" s="465"/>
      <c r="U79" s="465"/>
      <c r="V79" s="465"/>
      <c r="W79" s="465"/>
      <c r="X79" s="465"/>
      <c r="Y79" s="465"/>
      <c r="Z79" s="465"/>
      <c r="AA79" s="465"/>
      <c r="AB79" s="465"/>
      <c r="AC79" s="465"/>
      <c r="AD79" s="465"/>
      <c r="AE79" s="465"/>
      <c r="AF79" s="465"/>
      <c r="AG79" s="465"/>
      <c r="AH79" s="465"/>
      <c r="AI79" s="465"/>
      <c r="AJ79" s="465"/>
      <c r="AK79" s="465"/>
      <c r="AL79" s="465"/>
      <c r="AM79" s="465"/>
      <c r="AN79" s="465"/>
      <c r="AO79" s="465"/>
      <c r="AP79" s="465"/>
      <c r="AQ79" s="465"/>
      <c r="AR79" s="465"/>
      <c r="AS79" s="465"/>
      <c r="AT79" s="465"/>
      <c r="AU79" s="465"/>
      <c r="AV79" s="465"/>
      <c r="AW79" s="465"/>
      <c r="AX79" s="465"/>
      <c r="AY79" s="465"/>
      <c r="AZ79" s="465"/>
      <c r="BA79" s="465"/>
      <c r="BB79" s="465"/>
      <c r="BC79" s="465"/>
      <c r="BD79" s="465"/>
      <c r="BE79" s="465"/>
      <c r="BF79" s="465"/>
      <c r="BG79" s="465"/>
      <c r="BH79" s="465"/>
      <c r="BI79" s="465"/>
      <c r="BJ79" s="465"/>
      <c r="BK79" s="465"/>
      <c r="BL79" s="465"/>
      <c r="BM79" s="465"/>
      <c r="BN79" s="465"/>
      <c r="BO79" s="465"/>
      <c r="BP79" s="465"/>
      <c r="BQ79" s="465"/>
      <c r="BR79" s="465"/>
      <c r="BS79" s="465"/>
      <c r="BT79" s="465"/>
      <c r="BU79" s="465"/>
      <c r="BV79" s="465"/>
      <c r="BW79" s="465"/>
      <c r="BX79" s="465"/>
      <c r="BY79" s="465"/>
      <c r="BZ79" s="465"/>
      <c r="CA79" s="465"/>
      <c r="CB79" s="465"/>
      <c r="CC79" s="465"/>
      <c r="CD79" s="465"/>
      <c r="CE79" s="465"/>
      <c r="CF79" s="465"/>
      <c r="CG79" s="465"/>
      <c r="CH79" s="465"/>
      <c r="CI79" s="465"/>
      <c r="CJ79" s="465"/>
      <c r="CK79" s="465"/>
      <c r="CL79" s="465"/>
      <c r="CM79" s="465"/>
      <c r="CN79" s="465"/>
      <c r="CO79" s="465"/>
      <c r="CP79" s="465"/>
      <c r="CQ79" s="465"/>
      <c r="CR79" s="465"/>
      <c r="CS79" s="465"/>
      <c r="CT79" s="465"/>
      <c r="CU79" s="465"/>
      <c r="CV79" s="465"/>
      <c r="CW79" s="465"/>
      <c r="CX79" s="465"/>
      <c r="CY79" s="465"/>
      <c r="CZ79" s="465"/>
      <c r="DA79" s="465"/>
      <c r="DB79" s="465"/>
      <c r="DC79" s="465"/>
      <c r="DD79" s="465"/>
      <c r="DE79" s="465"/>
      <c r="DF79" s="465"/>
      <c r="DG79" s="465"/>
      <c r="DH79" s="465"/>
      <c r="DI79" s="465"/>
      <c r="DJ79" s="465"/>
      <c r="DK79" s="465"/>
      <c r="DL79" s="465"/>
      <c r="DM79" s="465"/>
      <c r="DN79" s="465"/>
      <c r="DO79" s="465"/>
      <c r="DP79" s="465"/>
      <c r="DQ79" s="465"/>
      <c r="DR79" s="465"/>
      <c r="DS79" s="465"/>
      <c r="DT79" s="465"/>
      <c r="DU79" s="465"/>
      <c r="DV79" s="465"/>
      <c r="DW79" s="465"/>
      <c r="DX79" s="465"/>
      <c r="DY79" s="465"/>
      <c r="DZ79" s="465"/>
      <c r="EA79" s="465"/>
      <c r="EB79" s="465"/>
      <c r="EC79" s="465"/>
      <c r="ED79" s="465"/>
      <c r="EE79" s="465"/>
      <c r="EF79" s="465"/>
      <c r="EG79" s="465"/>
      <c r="EH79" s="465"/>
      <c r="EI79" s="465"/>
      <c r="EJ79" s="465"/>
      <c r="EK79" s="465"/>
      <c r="EL79" s="465"/>
      <c r="EM79" s="465"/>
      <c r="EN79" s="465"/>
      <c r="EO79" s="465"/>
      <c r="EP79" s="465"/>
      <c r="EQ79" s="465"/>
      <c r="ER79" s="465"/>
      <c r="ES79" s="465"/>
    </row>
    <row r="80" spans="1:149" s="3" customFormat="1" ht="30" customHeight="1" hidden="1">
      <c r="A80" s="465" t="s">
        <v>213</v>
      </c>
      <c r="B80" s="465"/>
      <c r="C80" s="465"/>
      <c r="D80" s="465"/>
      <c r="E80" s="465"/>
      <c r="F80" s="465"/>
      <c r="G80" s="465"/>
      <c r="H80" s="465"/>
      <c r="I80" s="465"/>
      <c r="J80" s="465"/>
      <c r="K80" s="465"/>
      <c r="L80" s="465"/>
      <c r="M80" s="465"/>
      <c r="N80" s="465"/>
      <c r="O80" s="465"/>
      <c r="P80" s="465"/>
      <c r="Q80" s="465"/>
      <c r="R80" s="465"/>
      <c r="S80" s="465"/>
      <c r="T80" s="465"/>
      <c r="U80" s="465"/>
      <c r="V80" s="465"/>
      <c r="W80" s="465"/>
      <c r="X80" s="465"/>
      <c r="Y80" s="465"/>
      <c r="Z80" s="465"/>
      <c r="AA80" s="465"/>
      <c r="AB80" s="465"/>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5"/>
      <c r="AY80" s="465"/>
      <c r="AZ80" s="465"/>
      <c r="BA80" s="465"/>
      <c r="BB80" s="465"/>
      <c r="BC80" s="465"/>
      <c r="BD80" s="465"/>
      <c r="BE80" s="465"/>
      <c r="BF80" s="465"/>
      <c r="BG80" s="465"/>
      <c r="BH80" s="465"/>
      <c r="BI80" s="465"/>
      <c r="BJ80" s="465"/>
      <c r="BK80" s="465"/>
      <c r="BL80" s="465"/>
      <c r="BM80" s="465"/>
      <c r="BN80" s="465"/>
      <c r="BO80" s="465"/>
      <c r="BP80" s="465"/>
      <c r="BQ80" s="465"/>
      <c r="BR80" s="465"/>
      <c r="BS80" s="465"/>
      <c r="BT80" s="465"/>
      <c r="BU80" s="465"/>
      <c r="BV80" s="465"/>
      <c r="BW80" s="465"/>
      <c r="BX80" s="465"/>
      <c r="BY80" s="465"/>
      <c r="BZ80" s="465"/>
      <c r="CA80" s="465"/>
      <c r="CB80" s="465"/>
      <c r="CC80" s="465"/>
      <c r="CD80" s="465"/>
      <c r="CE80" s="465"/>
      <c r="CF80" s="465"/>
      <c r="CG80" s="465"/>
      <c r="CH80" s="465"/>
      <c r="CI80" s="465"/>
      <c r="CJ80" s="465"/>
      <c r="CK80" s="465"/>
      <c r="CL80" s="465"/>
      <c r="CM80" s="465"/>
      <c r="CN80" s="465"/>
      <c r="CO80" s="465"/>
      <c r="CP80" s="465"/>
      <c r="CQ80" s="465"/>
      <c r="CR80" s="465"/>
      <c r="CS80" s="465"/>
      <c r="CT80" s="465"/>
      <c r="CU80" s="465"/>
      <c r="CV80" s="465"/>
      <c r="CW80" s="465"/>
      <c r="CX80" s="465"/>
      <c r="CY80" s="465"/>
      <c r="CZ80" s="465"/>
      <c r="DA80" s="465"/>
      <c r="DB80" s="465"/>
      <c r="DC80" s="465"/>
      <c r="DD80" s="465"/>
      <c r="DE80" s="465"/>
      <c r="DF80" s="465"/>
      <c r="DG80" s="465"/>
      <c r="DH80" s="465"/>
      <c r="DI80" s="465"/>
      <c r="DJ80" s="465"/>
      <c r="DK80" s="465"/>
      <c r="DL80" s="465"/>
      <c r="DM80" s="465"/>
      <c r="DN80" s="465"/>
      <c r="DO80" s="465"/>
      <c r="DP80" s="465"/>
      <c r="DQ80" s="465"/>
      <c r="DR80" s="465"/>
      <c r="DS80" s="465"/>
      <c r="DT80" s="465"/>
      <c r="DU80" s="465"/>
      <c r="DV80" s="465"/>
      <c r="DW80" s="465"/>
      <c r="DX80" s="465"/>
      <c r="DY80" s="465"/>
      <c r="DZ80" s="465"/>
      <c r="EA80" s="465"/>
      <c r="EB80" s="465"/>
      <c r="EC80" s="465"/>
      <c r="ED80" s="465"/>
      <c r="EE80" s="465"/>
      <c r="EF80" s="465"/>
      <c r="EG80" s="465"/>
      <c r="EH80" s="465"/>
      <c r="EI80" s="465"/>
      <c r="EJ80" s="465"/>
      <c r="EK80" s="465"/>
      <c r="EL80" s="465"/>
      <c r="EM80" s="465"/>
      <c r="EN80" s="465"/>
      <c r="EO80" s="465"/>
      <c r="EP80" s="465"/>
      <c r="EQ80" s="465"/>
      <c r="ER80" s="465"/>
      <c r="ES80" s="465"/>
    </row>
    <row r="81" s="3" customFormat="1" ht="11.25" customHeight="1" hidden="1">
      <c r="A81" s="17" t="s">
        <v>214</v>
      </c>
    </row>
    <row r="82" s="3" customFormat="1" ht="11.25" customHeight="1" hidden="1">
      <c r="A82" s="17" t="s">
        <v>215</v>
      </c>
    </row>
    <row r="83" spans="1:149" s="3" customFormat="1" ht="30" customHeight="1" hidden="1">
      <c r="A83" s="465" t="s">
        <v>216</v>
      </c>
      <c r="B83" s="465"/>
      <c r="C83" s="465"/>
      <c r="D83" s="465"/>
      <c r="E83" s="465"/>
      <c r="F83" s="465"/>
      <c r="G83" s="465"/>
      <c r="H83" s="465"/>
      <c r="I83" s="465"/>
      <c r="J83" s="465"/>
      <c r="K83" s="465"/>
      <c r="L83" s="465"/>
      <c r="M83" s="465"/>
      <c r="N83" s="465"/>
      <c r="O83" s="465"/>
      <c r="P83" s="465"/>
      <c r="Q83" s="465"/>
      <c r="R83" s="465"/>
      <c r="S83" s="465"/>
      <c r="T83" s="465"/>
      <c r="U83" s="465"/>
      <c r="V83" s="465"/>
      <c r="W83" s="465"/>
      <c r="X83" s="465"/>
      <c r="Y83" s="465"/>
      <c r="Z83" s="465"/>
      <c r="AA83" s="465"/>
      <c r="AB83" s="465"/>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5"/>
      <c r="AY83" s="465"/>
      <c r="AZ83" s="465"/>
      <c r="BA83" s="465"/>
      <c r="BB83" s="465"/>
      <c r="BC83" s="465"/>
      <c r="BD83" s="465"/>
      <c r="BE83" s="465"/>
      <c r="BF83" s="465"/>
      <c r="BG83" s="465"/>
      <c r="BH83" s="465"/>
      <c r="BI83" s="465"/>
      <c r="BJ83" s="465"/>
      <c r="BK83" s="465"/>
      <c r="BL83" s="465"/>
      <c r="BM83" s="465"/>
      <c r="BN83" s="465"/>
      <c r="BO83" s="465"/>
      <c r="BP83" s="465"/>
      <c r="BQ83" s="465"/>
      <c r="BR83" s="465"/>
      <c r="BS83" s="465"/>
      <c r="BT83" s="465"/>
      <c r="BU83" s="465"/>
      <c r="BV83" s="465"/>
      <c r="BW83" s="465"/>
      <c r="BX83" s="465"/>
      <c r="BY83" s="465"/>
      <c r="BZ83" s="465"/>
      <c r="CA83" s="465"/>
      <c r="CB83" s="465"/>
      <c r="CC83" s="465"/>
      <c r="CD83" s="465"/>
      <c r="CE83" s="465"/>
      <c r="CF83" s="465"/>
      <c r="CG83" s="465"/>
      <c r="CH83" s="465"/>
      <c r="CI83" s="465"/>
      <c r="CJ83" s="465"/>
      <c r="CK83" s="465"/>
      <c r="CL83" s="465"/>
      <c r="CM83" s="465"/>
      <c r="CN83" s="465"/>
      <c r="CO83" s="465"/>
      <c r="CP83" s="465"/>
      <c r="CQ83" s="465"/>
      <c r="CR83" s="465"/>
      <c r="CS83" s="465"/>
      <c r="CT83" s="465"/>
      <c r="CU83" s="465"/>
      <c r="CV83" s="465"/>
      <c r="CW83" s="465"/>
      <c r="CX83" s="465"/>
      <c r="CY83" s="465"/>
      <c r="CZ83" s="465"/>
      <c r="DA83" s="465"/>
      <c r="DB83" s="465"/>
      <c r="DC83" s="465"/>
      <c r="DD83" s="465"/>
      <c r="DE83" s="465"/>
      <c r="DF83" s="465"/>
      <c r="DG83" s="465"/>
      <c r="DH83" s="465"/>
      <c r="DI83" s="465"/>
      <c r="DJ83" s="465"/>
      <c r="DK83" s="465"/>
      <c r="DL83" s="465"/>
      <c r="DM83" s="465"/>
      <c r="DN83" s="465"/>
      <c r="DO83" s="465"/>
      <c r="DP83" s="465"/>
      <c r="DQ83" s="465"/>
      <c r="DR83" s="465"/>
      <c r="DS83" s="465"/>
      <c r="DT83" s="465"/>
      <c r="DU83" s="465"/>
      <c r="DV83" s="465"/>
      <c r="DW83" s="465"/>
      <c r="DX83" s="465"/>
      <c r="DY83" s="465"/>
      <c r="DZ83" s="465"/>
      <c r="EA83" s="465"/>
      <c r="EB83" s="465"/>
      <c r="EC83" s="465"/>
      <c r="ED83" s="465"/>
      <c r="EE83" s="465"/>
      <c r="EF83" s="465"/>
      <c r="EG83" s="465"/>
      <c r="EH83" s="465"/>
      <c r="EI83" s="465"/>
      <c r="EJ83" s="465"/>
      <c r="EK83" s="465"/>
      <c r="EL83" s="465"/>
      <c r="EM83" s="465"/>
      <c r="EN83" s="465"/>
      <c r="EO83" s="465"/>
      <c r="EP83" s="465"/>
      <c r="EQ83" s="465"/>
      <c r="ER83" s="465"/>
      <c r="ES83" s="465"/>
    </row>
    <row r="84" ht="3" customHeight="1"/>
  </sheetData>
  <sheetProtection/>
  <mergeCells count="427">
    <mergeCell ref="A2:ES2"/>
    <mergeCell ref="A4:BW6"/>
    <mergeCell ref="BX4:CE6"/>
    <mergeCell ref="CF4:CR6"/>
    <mergeCell ref="CS4:CS6"/>
    <mergeCell ref="CT4:ES4"/>
    <mergeCell ref="CT5:CY5"/>
    <mergeCell ref="CZ5:DB5"/>
    <mergeCell ref="DC5:DF5"/>
    <mergeCell ref="DG5:DS6"/>
    <mergeCell ref="DT5:EF6"/>
    <mergeCell ref="EG5:ES6"/>
    <mergeCell ref="CT6:DF6"/>
    <mergeCell ref="A7:BW7"/>
    <mergeCell ref="BX7:CE7"/>
    <mergeCell ref="CF7:CR7"/>
    <mergeCell ref="CT7:DF7"/>
    <mergeCell ref="DG7:DS7"/>
    <mergeCell ref="DT7:EF7"/>
    <mergeCell ref="EG7:ES7"/>
    <mergeCell ref="DT9:EF9"/>
    <mergeCell ref="EG9:ES9"/>
    <mergeCell ref="A8:BW8"/>
    <mergeCell ref="BX8:CE8"/>
    <mergeCell ref="CF8:CR8"/>
    <mergeCell ref="CT8:DF8"/>
    <mergeCell ref="DG8:DS8"/>
    <mergeCell ref="DT8:EF8"/>
    <mergeCell ref="CF10:CR10"/>
    <mergeCell ref="CT10:DF10"/>
    <mergeCell ref="DG10:DS10"/>
    <mergeCell ref="DT10:EF10"/>
    <mergeCell ref="EG8:ES8"/>
    <mergeCell ref="A9:BW9"/>
    <mergeCell ref="BX9:CE9"/>
    <mergeCell ref="CF9:CR9"/>
    <mergeCell ref="CT9:DF9"/>
    <mergeCell ref="DG9:DS9"/>
    <mergeCell ref="EG10:ES10"/>
    <mergeCell ref="A11:BW11"/>
    <mergeCell ref="BX11:CE11"/>
    <mergeCell ref="CF11:CR11"/>
    <mergeCell ref="CT11:DF11"/>
    <mergeCell ref="DG11:DS11"/>
    <mergeCell ref="DT11:EF11"/>
    <mergeCell ref="EG11:ES11"/>
    <mergeCell ref="A10:BW10"/>
    <mergeCell ref="BX10:CE10"/>
    <mergeCell ref="A12:BW12"/>
    <mergeCell ref="BX12:CE13"/>
    <mergeCell ref="CF12:CR13"/>
    <mergeCell ref="CS12:CS13"/>
    <mergeCell ref="CT12:DF13"/>
    <mergeCell ref="DG12:DS13"/>
    <mergeCell ref="A13:BW13"/>
    <mergeCell ref="A14:BW14"/>
    <mergeCell ref="BX14:CE14"/>
    <mergeCell ref="CF14:CR14"/>
    <mergeCell ref="CT14:DF14"/>
    <mergeCell ref="DG14:DS14"/>
    <mergeCell ref="CF15:CR15"/>
    <mergeCell ref="CT15:DF15"/>
    <mergeCell ref="DG15:DS15"/>
    <mergeCell ref="DT15:EF15"/>
    <mergeCell ref="DT12:EF13"/>
    <mergeCell ref="EG12:ES13"/>
    <mergeCell ref="DT14:EF14"/>
    <mergeCell ref="EG14:ES14"/>
    <mergeCell ref="EG15:ES15"/>
    <mergeCell ref="A16:BW16"/>
    <mergeCell ref="BX16:CE16"/>
    <mergeCell ref="CF16:CR16"/>
    <mergeCell ref="CT16:DF16"/>
    <mergeCell ref="DG16:DS16"/>
    <mergeCell ref="DT16:EF16"/>
    <mergeCell ref="EG16:ES16"/>
    <mergeCell ref="A15:BW15"/>
    <mergeCell ref="BX15:CE15"/>
    <mergeCell ref="DT18:EF18"/>
    <mergeCell ref="EG18:ES18"/>
    <mergeCell ref="A17:BW17"/>
    <mergeCell ref="BX17:CE17"/>
    <mergeCell ref="CF17:CR17"/>
    <mergeCell ref="CT17:DF17"/>
    <mergeCell ref="DG17:DS17"/>
    <mergeCell ref="DT17:EF17"/>
    <mergeCell ref="CF19:CR19"/>
    <mergeCell ref="CT19:DF19"/>
    <mergeCell ref="DG19:DS19"/>
    <mergeCell ref="DT19:EF19"/>
    <mergeCell ref="EG17:ES17"/>
    <mergeCell ref="A18:BW18"/>
    <mergeCell ref="BX18:CE18"/>
    <mergeCell ref="CF18:CR18"/>
    <mergeCell ref="CT18:DF18"/>
    <mergeCell ref="DG18:DS18"/>
    <mergeCell ref="EG19:ES19"/>
    <mergeCell ref="A20:BW20"/>
    <mergeCell ref="BX20:CE20"/>
    <mergeCell ref="CF20:CR20"/>
    <mergeCell ref="CT20:DF20"/>
    <mergeCell ref="DG20:DS20"/>
    <mergeCell ref="DT20:EF20"/>
    <mergeCell ref="EG20:ES20"/>
    <mergeCell ref="A19:BW19"/>
    <mergeCell ref="BX19:CE19"/>
    <mergeCell ref="A21:BW21"/>
    <mergeCell ref="BX21:CE22"/>
    <mergeCell ref="CF21:CR22"/>
    <mergeCell ref="CS21:CS22"/>
    <mergeCell ref="CT21:DF22"/>
    <mergeCell ref="DG21:DS22"/>
    <mergeCell ref="DT21:EF22"/>
    <mergeCell ref="EG21:ES22"/>
    <mergeCell ref="A22:BW22"/>
    <mergeCell ref="A23:BW23"/>
    <mergeCell ref="BX23:CE23"/>
    <mergeCell ref="CF23:CR23"/>
    <mergeCell ref="CT23:DF23"/>
    <mergeCell ref="DG23:DS23"/>
    <mergeCell ref="DT23:EF23"/>
    <mergeCell ref="EG23:ES23"/>
    <mergeCell ref="A24:BW24"/>
    <mergeCell ref="BX24:CD25"/>
    <mergeCell ref="CF24:CN25"/>
    <mergeCell ref="CS24:CS25"/>
    <mergeCell ref="CT24:DF25"/>
    <mergeCell ref="DG24:DS25"/>
    <mergeCell ref="DT24:EF25"/>
    <mergeCell ref="EG24:ES25"/>
    <mergeCell ref="A25:BW25"/>
    <mergeCell ref="A26:BW26"/>
    <mergeCell ref="BX26:CE26"/>
    <mergeCell ref="CF26:CR26"/>
    <mergeCell ref="CT26:DF26"/>
    <mergeCell ref="DG26:DS26"/>
    <mergeCell ref="DT26:EF26"/>
    <mergeCell ref="EG26:ES26"/>
    <mergeCell ref="A27:BW27"/>
    <mergeCell ref="BX27:CE27"/>
    <mergeCell ref="CF27:CR27"/>
    <mergeCell ref="CT27:DF27"/>
    <mergeCell ref="DG27:DS27"/>
    <mergeCell ref="DT27:EF27"/>
    <mergeCell ref="EG27:ES27"/>
    <mergeCell ref="A28:BW28"/>
    <mergeCell ref="BX28:CE29"/>
    <mergeCell ref="CF28:CR29"/>
    <mergeCell ref="CS28:CS29"/>
    <mergeCell ref="CT28:DF29"/>
    <mergeCell ref="DG28:DS29"/>
    <mergeCell ref="DT28:EF29"/>
    <mergeCell ref="EG28:ES29"/>
    <mergeCell ref="A29:BW29"/>
    <mergeCell ref="DG31:DS32"/>
    <mergeCell ref="DT31:EF32"/>
    <mergeCell ref="EG31:ES32"/>
    <mergeCell ref="A32:BW32"/>
    <mergeCell ref="A30:BW30"/>
    <mergeCell ref="BX30:CE30"/>
    <mergeCell ref="CF30:CR30"/>
    <mergeCell ref="CT30:DF30"/>
    <mergeCell ref="DG30:DS30"/>
    <mergeCell ref="DT30:EF30"/>
    <mergeCell ref="CF33:CR33"/>
    <mergeCell ref="CT33:DF33"/>
    <mergeCell ref="DG33:DS33"/>
    <mergeCell ref="DT33:EF33"/>
    <mergeCell ref="EG30:ES30"/>
    <mergeCell ref="A31:BW31"/>
    <mergeCell ref="BX31:CE32"/>
    <mergeCell ref="CF31:CR32"/>
    <mergeCell ref="CS31:CS32"/>
    <mergeCell ref="CT31:DF32"/>
    <mergeCell ref="EG33:ES33"/>
    <mergeCell ref="A34:BW34"/>
    <mergeCell ref="BX34:CE34"/>
    <mergeCell ref="CF34:CR34"/>
    <mergeCell ref="CT34:DF34"/>
    <mergeCell ref="DG34:DS34"/>
    <mergeCell ref="DT34:EF34"/>
    <mergeCell ref="EG34:ES34"/>
    <mergeCell ref="A33:BW33"/>
    <mergeCell ref="BX33:CE33"/>
    <mergeCell ref="DT36:EF36"/>
    <mergeCell ref="EG36:ES36"/>
    <mergeCell ref="A35:BW35"/>
    <mergeCell ref="BX35:CE35"/>
    <mergeCell ref="CF35:CR35"/>
    <mergeCell ref="CT35:DF35"/>
    <mergeCell ref="DG35:DS35"/>
    <mergeCell ref="DT35:EF35"/>
    <mergeCell ref="CF37:CR37"/>
    <mergeCell ref="CT37:DF37"/>
    <mergeCell ref="DG37:DS37"/>
    <mergeCell ref="DT37:EF37"/>
    <mergeCell ref="EG35:ES35"/>
    <mergeCell ref="A36:BW36"/>
    <mergeCell ref="BX36:CE36"/>
    <mergeCell ref="CF36:CR36"/>
    <mergeCell ref="CT36:DF36"/>
    <mergeCell ref="DG36:DS36"/>
    <mergeCell ref="EG37:ES37"/>
    <mergeCell ref="A38:BW38"/>
    <mergeCell ref="BX38:CE38"/>
    <mergeCell ref="CF38:CR38"/>
    <mergeCell ref="CT38:DF38"/>
    <mergeCell ref="DG38:DS38"/>
    <mergeCell ref="DT38:EF38"/>
    <mergeCell ref="EG38:ES38"/>
    <mergeCell ref="A37:BW37"/>
    <mergeCell ref="BX37:CE37"/>
    <mergeCell ref="DT40:EF40"/>
    <mergeCell ref="EG40:ES40"/>
    <mergeCell ref="A39:BW39"/>
    <mergeCell ref="BX39:CE39"/>
    <mergeCell ref="CF39:CR39"/>
    <mergeCell ref="CT39:DF39"/>
    <mergeCell ref="DG39:DS39"/>
    <mergeCell ref="DT39:EF39"/>
    <mergeCell ref="CF41:CR41"/>
    <mergeCell ref="CT41:DF41"/>
    <mergeCell ref="DG41:DS41"/>
    <mergeCell ref="DT41:EF41"/>
    <mergeCell ref="EG39:ES39"/>
    <mergeCell ref="A40:BW40"/>
    <mergeCell ref="BX40:CE40"/>
    <mergeCell ref="CF40:CR40"/>
    <mergeCell ref="CT40:DF40"/>
    <mergeCell ref="DG40:DS40"/>
    <mergeCell ref="EG41:ES41"/>
    <mergeCell ref="A42:BW42"/>
    <mergeCell ref="BX42:CE42"/>
    <mergeCell ref="CF42:CR42"/>
    <mergeCell ref="CT42:DF42"/>
    <mergeCell ref="DG42:DS42"/>
    <mergeCell ref="DT42:EF42"/>
    <mergeCell ref="EG42:ES42"/>
    <mergeCell ref="A41:BW41"/>
    <mergeCell ref="BX41:CE41"/>
    <mergeCell ref="DT44:EF44"/>
    <mergeCell ref="EG44:ES44"/>
    <mergeCell ref="A43:BW43"/>
    <mergeCell ref="BX43:CE43"/>
    <mergeCell ref="CF43:CR43"/>
    <mergeCell ref="CT43:DF43"/>
    <mergeCell ref="DG43:DS43"/>
    <mergeCell ref="DT43:EF43"/>
    <mergeCell ref="CF45:CR45"/>
    <mergeCell ref="CT45:DF45"/>
    <mergeCell ref="DG45:DS45"/>
    <mergeCell ref="DT45:EF45"/>
    <mergeCell ref="EG43:ES43"/>
    <mergeCell ref="A44:BW44"/>
    <mergeCell ref="BX44:CE44"/>
    <mergeCell ref="CF44:CR44"/>
    <mergeCell ref="CT44:DF44"/>
    <mergeCell ref="DG44:DS44"/>
    <mergeCell ref="EG45:ES45"/>
    <mergeCell ref="A46:BW46"/>
    <mergeCell ref="BX46:CE46"/>
    <mergeCell ref="CF46:CR46"/>
    <mergeCell ref="CT46:DF46"/>
    <mergeCell ref="DG46:DS46"/>
    <mergeCell ref="DT46:EF46"/>
    <mergeCell ref="EG46:ES46"/>
    <mergeCell ref="A45:BW45"/>
    <mergeCell ref="BX45:CE45"/>
    <mergeCell ref="DT48:EF48"/>
    <mergeCell ref="EG48:ES48"/>
    <mergeCell ref="A47:BW47"/>
    <mergeCell ref="BX47:CE47"/>
    <mergeCell ref="CF47:CR47"/>
    <mergeCell ref="CT47:DF47"/>
    <mergeCell ref="DG47:DS47"/>
    <mergeCell ref="DT47:EF47"/>
    <mergeCell ref="CF49:CR49"/>
    <mergeCell ref="CT49:DF49"/>
    <mergeCell ref="DG49:DS49"/>
    <mergeCell ref="DT49:EF49"/>
    <mergeCell ref="EG47:ES47"/>
    <mergeCell ref="A48:BW48"/>
    <mergeCell ref="BX48:CE48"/>
    <mergeCell ref="CF48:CR48"/>
    <mergeCell ref="CT48:DF48"/>
    <mergeCell ref="DG48:DS48"/>
    <mergeCell ref="EG49:ES49"/>
    <mergeCell ref="A50:BW50"/>
    <mergeCell ref="BX50:CE50"/>
    <mergeCell ref="CF50:CR50"/>
    <mergeCell ref="CT50:DF50"/>
    <mergeCell ref="DG50:DS50"/>
    <mergeCell ref="DT50:EF50"/>
    <mergeCell ref="EG50:ES50"/>
    <mergeCell ref="A49:BW49"/>
    <mergeCell ref="BX49:CE49"/>
    <mergeCell ref="DT52:EF52"/>
    <mergeCell ref="EG52:ES52"/>
    <mergeCell ref="A51:BW51"/>
    <mergeCell ref="BX51:CE51"/>
    <mergeCell ref="CF51:CR51"/>
    <mergeCell ref="CT51:DF51"/>
    <mergeCell ref="DG51:DS51"/>
    <mergeCell ref="DT51:EF51"/>
    <mergeCell ref="CF53:CR53"/>
    <mergeCell ref="CT53:DF53"/>
    <mergeCell ref="DG53:DS53"/>
    <mergeCell ref="DT53:EF53"/>
    <mergeCell ref="EG51:ES51"/>
    <mergeCell ref="A52:BW52"/>
    <mergeCell ref="BX52:CE52"/>
    <mergeCell ref="CF52:CR52"/>
    <mergeCell ref="CT52:DF52"/>
    <mergeCell ref="DG52:DS52"/>
    <mergeCell ref="EG53:ES53"/>
    <mergeCell ref="A54:BW54"/>
    <mergeCell ref="BX54:CE54"/>
    <mergeCell ref="CF54:CR54"/>
    <mergeCell ref="CT54:DF54"/>
    <mergeCell ref="DG54:DS54"/>
    <mergeCell ref="DT54:EF54"/>
    <mergeCell ref="EG54:ES54"/>
    <mergeCell ref="A53:BW53"/>
    <mergeCell ref="BX53:CE53"/>
    <mergeCell ref="DT56:EF56"/>
    <mergeCell ref="EG56:ES56"/>
    <mergeCell ref="A55:BW55"/>
    <mergeCell ref="BX55:CE55"/>
    <mergeCell ref="CF55:CR55"/>
    <mergeCell ref="CT55:DF55"/>
    <mergeCell ref="DG55:DS55"/>
    <mergeCell ref="DT55:EF55"/>
    <mergeCell ref="CF57:CR57"/>
    <mergeCell ref="CT57:DF57"/>
    <mergeCell ref="DG57:DS57"/>
    <mergeCell ref="DT57:EF57"/>
    <mergeCell ref="EG55:ES55"/>
    <mergeCell ref="A56:BW56"/>
    <mergeCell ref="BX56:CE56"/>
    <mergeCell ref="CF56:CR56"/>
    <mergeCell ref="CT56:DF56"/>
    <mergeCell ref="DG56:DS56"/>
    <mergeCell ref="EG57:ES57"/>
    <mergeCell ref="A58:BW58"/>
    <mergeCell ref="BX58:CE58"/>
    <mergeCell ref="CF58:CR58"/>
    <mergeCell ref="CT58:DF58"/>
    <mergeCell ref="DG58:DS58"/>
    <mergeCell ref="DT58:EF58"/>
    <mergeCell ref="EG58:ES58"/>
    <mergeCell ref="A57:BW57"/>
    <mergeCell ref="BX57:CE57"/>
    <mergeCell ref="DT60:EF60"/>
    <mergeCell ref="EG60:ES60"/>
    <mergeCell ref="A59:BW59"/>
    <mergeCell ref="BX59:CE59"/>
    <mergeCell ref="CF59:CR59"/>
    <mergeCell ref="CT59:DF59"/>
    <mergeCell ref="DG59:DS59"/>
    <mergeCell ref="DT59:EF59"/>
    <mergeCell ref="CF61:CR61"/>
    <mergeCell ref="CT61:DF61"/>
    <mergeCell ref="DG61:DS61"/>
    <mergeCell ref="DT61:EF61"/>
    <mergeCell ref="EG59:ES59"/>
    <mergeCell ref="A60:BW60"/>
    <mergeCell ref="BX60:CE60"/>
    <mergeCell ref="CF60:CR60"/>
    <mergeCell ref="CT60:DF60"/>
    <mergeCell ref="DG60:DS60"/>
    <mergeCell ref="EG61:ES61"/>
    <mergeCell ref="A62:BW62"/>
    <mergeCell ref="BX62:CE62"/>
    <mergeCell ref="CF62:CR62"/>
    <mergeCell ref="CT62:DF62"/>
    <mergeCell ref="DG62:DS62"/>
    <mergeCell ref="DT62:EF62"/>
    <mergeCell ref="EG62:ES62"/>
    <mergeCell ref="A61:BW61"/>
    <mergeCell ref="BX61:CE61"/>
    <mergeCell ref="DT64:EF64"/>
    <mergeCell ref="EG64:ES64"/>
    <mergeCell ref="A63:BW63"/>
    <mergeCell ref="BX63:CE63"/>
    <mergeCell ref="CF63:CR63"/>
    <mergeCell ref="CT63:DF63"/>
    <mergeCell ref="DG63:DS63"/>
    <mergeCell ref="DT63:EF63"/>
    <mergeCell ref="CF65:CR65"/>
    <mergeCell ref="CT65:DF65"/>
    <mergeCell ref="DG65:DS65"/>
    <mergeCell ref="DT65:EF65"/>
    <mergeCell ref="EG63:ES63"/>
    <mergeCell ref="A64:BW64"/>
    <mergeCell ref="BX64:CE64"/>
    <mergeCell ref="CF64:CR64"/>
    <mergeCell ref="CT64:DF64"/>
    <mergeCell ref="DG64:DS64"/>
    <mergeCell ref="EG65:ES65"/>
    <mergeCell ref="A66:BW66"/>
    <mergeCell ref="BX66:CE66"/>
    <mergeCell ref="CF66:CR66"/>
    <mergeCell ref="CT66:DF66"/>
    <mergeCell ref="DG66:DS66"/>
    <mergeCell ref="DT66:EF66"/>
    <mergeCell ref="EG66:ES66"/>
    <mergeCell ref="A65:BW65"/>
    <mergeCell ref="BX65:CE65"/>
    <mergeCell ref="DG68:DS68"/>
    <mergeCell ref="DT68:EF68"/>
    <mergeCell ref="EG68:ES68"/>
    <mergeCell ref="A67:BW67"/>
    <mergeCell ref="BX67:CE67"/>
    <mergeCell ref="CF67:CR67"/>
    <mergeCell ref="CT67:DF67"/>
    <mergeCell ref="DG67:DS67"/>
    <mergeCell ref="DT67:EF67"/>
    <mergeCell ref="A76:ES76"/>
    <mergeCell ref="A78:ES78"/>
    <mergeCell ref="A79:ES79"/>
    <mergeCell ref="A80:ES80"/>
    <mergeCell ref="A83:ES83"/>
    <mergeCell ref="EG67:ES67"/>
    <mergeCell ref="A68:BW68"/>
    <mergeCell ref="BX68:CE68"/>
    <mergeCell ref="CF68:CR68"/>
    <mergeCell ref="CT68:DF68"/>
  </mergeCells>
  <printOptions/>
  <pageMargins left="0.5905511811023623" right="0.5118110236220472" top="0.7874015748031497" bottom="0.31496062992125984" header="0.1968503937007874" footer="0.1968503937007874"/>
  <pageSetup cellComments="asDisplayed"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M106"/>
  <sheetViews>
    <sheetView view="pageBreakPreview" zoomScaleSheetLayoutView="100" zoomScalePageLayoutView="0" workbookViewId="0" topLeftCell="A30">
      <selection activeCell="D35" sqref="D35:D38"/>
    </sheetView>
  </sheetViews>
  <sheetFormatPr defaultColWidth="9.00390625" defaultRowHeight="12.75"/>
  <cols>
    <col min="1" max="1" width="5.875" style="41" customWidth="1"/>
    <col min="2" max="2" width="36.125" style="41" customWidth="1"/>
    <col min="3" max="3" width="11.875" style="41" hidden="1" customWidth="1"/>
    <col min="4" max="4" width="12.25390625" style="41" customWidth="1"/>
    <col min="5" max="5" width="12.25390625" style="41" hidden="1" customWidth="1"/>
    <col min="6" max="6" width="11.125" style="41" customWidth="1"/>
    <col min="7" max="7" width="42.875" style="41" customWidth="1"/>
    <col min="8" max="10" width="17.25390625" style="41" hidden="1" customWidth="1"/>
    <col min="11" max="11" width="17.25390625" style="41" customWidth="1"/>
    <col min="12" max="13" width="14.25390625" style="41" hidden="1" customWidth="1"/>
    <col min="14" max="16384" width="9.125" style="41" customWidth="1"/>
  </cols>
  <sheetData>
    <row r="1" spans="1:13" ht="60" customHeight="1">
      <c r="A1" s="768" t="s">
        <v>256</v>
      </c>
      <c r="B1" s="768"/>
      <c r="C1" s="768"/>
      <c r="D1" s="768"/>
      <c r="E1" s="768"/>
      <c r="F1" s="768"/>
      <c r="G1" s="768"/>
      <c r="H1" s="768"/>
      <c r="I1" s="768"/>
      <c r="J1" s="768"/>
      <c r="K1" s="768"/>
      <c r="L1" s="40"/>
      <c r="M1" s="39"/>
    </row>
    <row r="2" spans="1:13" ht="20.25" customHeight="1">
      <c r="A2" s="769"/>
      <c r="B2" s="769"/>
      <c r="C2" s="769"/>
      <c r="D2" s="769"/>
      <c r="E2" s="769"/>
      <c r="F2" s="769"/>
      <c r="G2" s="769"/>
      <c r="H2" s="769"/>
      <c r="I2" s="769"/>
      <c r="J2" s="769"/>
      <c r="K2" s="769"/>
      <c r="L2" s="769"/>
      <c r="M2" s="42"/>
    </row>
    <row r="3" spans="1:13" ht="21.75" customHeight="1">
      <c r="A3" s="769" t="s">
        <v>559</v>
      </c>
      <c r="B3" s="769"/>
      <c r="C3" s="769"/>
      <c r="D3" s="769"/>
      <c r="E3" s="769"/>
      <c r="F3" s="769"/>
      <c r="G3" s="769"/>
      <c r="H3" s="769"/>
      <c r="I3" s="769"/>
      <c r="J3" s="769"/>
      <c r="K3" s="769"/>
      <c r="L3" s="769"/>
      <c r="M3" s="42"/>
    </row>
    <row r="4" spans="1:13" ht="19.5" customHeight="1" thickBot="1">
      <c r="A4" s="39"/>
      <c r="B4" s="39"/>
      <c r="C4" s="39"/>
      <c r="D4" s="39"/>
      <c r="E4" s="39"/>
      <c r="F4" s="39"/>
      <c r="G4" s="39"/>
      <c r="H4" s="39"/>
      <c r="I4" s="39"/>
      <c r="J4" s="39"/>
      <c r="K4" s="43"/>
      <c r="L4" s="39"/>
      <c r="M4" s="39"/>
    </row>
    <row r="5" spans="1:13" ht="16.5" customHeight="1">
      <c r="A5" s="770" t="s">
        <v>257</v>
      </c>
      <c r="B5" s="764" t="s">
        <v>258</v>
      </c>
      <c r="C5" s="44" t="s">
        <v>259</v>
      </c>
      <c r="D5" s="764" t="s">
        <v>260</v>
      </c>
      <c r="E5" s="44" t="s">
        <v>261</v>
      </c>
      <c r="F5" s="764" t="s">
        <v>262</v>
      </c>
      <c r="G5" s="764" t="s">
        <v>263</v>
      </c>
      <c r="H5" s="45" t="s">
        <v>264</v>
      </c>
      <c r="I5" s="46" t="s">
        <v>264</v>
      </c>
      <c r="J5" s="46" t="s">
        <v>264</v>
      </c>
      <c r="K5" s="766" t="s">
        <v>259</v>
      </c>
      <c r="L5" s="47" t="s">
        <v>260</v>
      </c>
      <c r="M5" s="48" t="s">
        <v>265</v>
      </c>
    </row>
    <row r="6" spans="1:13" ht="17.25" customHeight="1" thickBot="1">
      <c r="A6" s="771"/>
      <c r="B6" s="765"/>
      <c r="C6" s="49" t="s">
        <v>266</v>
      </c>
      <c r="D6" s="765"/>
      <c r="E6" s="49"/>
      <c r="F6" s="765"/>
      <c r="G6" s="765"/>
      <c r="H6" s="50" t="s">
        <v>267</v>
      </c>
      <c r="I6" s="51"/>
      <c r="J6" s="52"/>
      <c r="K6" s="767"/>
      <c r="L6" s="47" t="s">
        <v>268</v>
      </c>
      <c r="M6" s="48"/>
    </row>
    <row r="7" spans="1:13" ht="28.5" customHeight="1">
      <c r="A7" s="725">
        <v>1</v>
      </c>
      <c r="B7" s="728" t="s">
        <v>555</v>
      </c>
      <c r="C7" s="731">
        <v>6000</v>
      </c>
      <c r="D7" s="731">
        <f>K10</f>
        <v>12000</v>
      </c>
      <c r="E7" s="53"/>
      <c r="F7" s="54">
        <v>349</v>
      </c>
      <c r="G7" s="55" t="s">
        <v>269</v>
      </c>
      <c r="H7" s="56">
        <v>2500</v>
      </c>
      <c r="I7" s="57">
        <v>2500</v>
      </c>
      <c r="J7" s="57"/>
      <c r="K7" s="80">
        <v>2000</v>
      </c>
      <c r="L7" s="59">
        <f aca="true" t="shared" si="0" ref="L7:L22">I7-J7</f>
        <v>2500</v>
      </c>
      <c r="M7" s="60"/>
    </row>
    <row r="8" spans="1:13" ht="36" customHeight="1" thickBot="1">
      <c r="A8" s="726"/>
      <c r="B8" s="729"/>
      <c r="C8" s="732"/>
      <c r="D8" s="732"/>
      <c r="E8" s="62"/>
      <c r="F8" s="63">
        <v>346</v>
      </c>
      <c r="G8" s="190" t="s">
        <v>556</v>
      </c>
      <c r="H8" s="65"/>
      <c r="I8" s="66">
        <v>0</v>
      </c>
      <c r="J8" s="66"/>
      <c r="K8" s="67">
        <v>10000</v>
      </c>
      <c r="L8" s="68">
        <f t="shared" si="0"/>
        <v>0</v>
      </c>
      <c r="M8" s="69"/>
    </row>
    <row r="9" spans="1:13" ht="42.75" customHeight="1" hidden="1" thickBot="1">
      <c r="A9" s="726"/>
      <c r="B9" s="729" t="s">
        <v>270</v>
      </c>
      <c r="C9" s="732"/>
      <c r="D9" s="732"/>
      <c r="E9" s="62"/>
      <c r="F9" s="63">
        <v>344</v>
      </c>
      <c r="G9" s="190" t="s">
        <v>478</v>
      </c>
      <c r="H9" s="65"/>
      <c r="I9" s="66">
        <v>0</v>
      </c>
      <c r="J9" s="66"/>
      <c r="K9" s="70">
        <v>5000</v>
      </c>
      <c r="L9" s="68">
        <f t="shared" si="0"/>
        <v>0</v>
      </c>
      <c r="M9" s="69"/>
    </row>
    <row r="10" spans="1:13" ht="36.75" customHeight="1" thickBot="1">
      <c r="A10" s="727"/>
      <c r="B10" s="730"/>
      <c r="C10" s="733"/>
      <c r="D10" s="733"/>
      <c r="E10" s="72"/>
      <c r="F10" s="73"/>
      <c r="G10" s="74" t="s">
        <v>271</v>
      </c>
      <c r="H10" s="75" t="e">
        <f>H7+#REF!</f>
        <v>#REF!</v>
      </c>
      <c r="I10" s="76" t="e">
        <f>I7+#REF!</f>
        <v>#REF!</v>
      </c>
      <c r="J10" s="76" t="e">
        <f>J7+#REF!+J9</f>
        <v>#REF!</v>
      </c>
      <c r="K10" s="75">
        <f>K7+K8</f>
        <v>12000</v>
      </c>
      <c r="L10" s="77" t="e">
        <f t="shared" si="0"/>
        <v>#REF!</v>
      </c>
      <c r="M10" s="78"/>
    </row>
    <row r="11" spans="1:13" ht="28.5" customHeight="1" thickBot="1">
      <c r="A11" s="725">
        <v>2</v>
      </c>
      <c r="B11" s="728" t="s">
        <v>557</v>
      </c>
      <c r="C11" s="731">
        <v>6000</v>
      </c>
      <c r="D11" s="731">
        <f>K14</f>
        <v>8000</v>
      </c>
      <c r="E11" s="53"/>
      <c r="F11" s="54">
        <v>349</v>
      </c>
      <c r="G11" s="55" t="s">
        <v>269</v>
      </c>
      <c r="H11" s="56">
        <v>2500</v>
      </c>
      <c r="I11" s="57">
        <v>2500</v>
      </c>
      <c r="J11" s="57"/>
      <c r="K11" s="80">
        <v>8000</v>
      </c>
      <c r="L11" s="59">
        <f t="shared" si="0"/>
        <v>2500</v>
      </c>
      <c r="M11" s="60"/>
    </row>
    <row r="12" spans="1:13" ht="36" customHeight="1" hidden="1" thickBot="1">
      <c r="A12" s="726"/>
      <c r="B12" s="729"/>
      <c r="C12" s="732"/>
      <c r="D12" s="732"/>
      <c r="E12" s="62"/>
      <c r="F12" s="63">
        <v>346</v>
      </c>
      <c r="G12" s="190" t="s">
        <v>556</v>
      </c>
      <c r="H12" s="65"/>
      <c r="I12" s="66">
        <v>0</v>
      </c>
      <c r="J12" s="66"/>
      <c r="K12" s="67"/>
      <c r="L12" s="68">
        <f t="shared" si="0"/>
        <v>0</v>
      </c>
      <c r="M12" s="69"/>
    </row>
    <row r="13" spans="1:13" ht="42.75" customHeight="1" hidden="1">
      <c r="A13" s="726"/>
      <c r="B13" s="729" t="s">
        <v>270</v>
      </c>
      <c r="C13" s="732"/>
      <c r="D13" s="732"/>
      <c r="E13" s="62"/>
      <c r="F13" s="63">
        <v>344</v>
      </c>
      <c r="G13" s="190" t="s">
        <v>478</v>
      </c>
      <c r="H13" s="65"/>
      <c r="I13" s="66">
        <v>0</v>
      </c>
      <c r="J13" s="66"/>
      <c r="K13" s="70">
        <v>5000</v>
      </c>
      <c r="L13" s="68">
        <f t="shared" si="0"/>
        <v>0</v>
      </c>
      <c r="M13" s="69"/>
    </row>
    <row r="14" spans="1:13" ht="36.75" customHeight="1" thickBot="1">
      <c r="A14" s="727"/>
      <c r="B14" s="730"/>
      <c r="C14" s="733"/>
      <c r="D14" s="733"/>
      <c r="E14" s="72"/>
      <c r="F14" s="73"/>
      <c r="G14" s="74" t="s">
        <v>271</v>
      </c>
      <c r="H14" s="75" t="e">
        <f>H11+#REF!</f>
        <v>#REF!</v>
      </c>
      <c r="I14" s="76" t="e">
        <f>I11+#REF!</f>
        <v>#REF!</v>
      </c>
      <c r="J14" s="76" t="e">
        <f>J11+#REF!+J13</f>
        <v>#REF!</v>
      </c>
      <c r="K14" s="75">
        <f>K11+K12</f>
        <v>8000</v>
      </c>
      <c r="L14" s="77" t="e">
        <f t="shared" si="0"/>
        <v>#REF!</v>
      </c>
      <c r="M14" s="78"/>
    </row>
    <row r="15" spans="1:13" ht="28.5" customHeight="1" thickBot="1">
      <c r="A15" s="725">
        <v>3</v>
      </c>
      <c r="B15" s="728" t="s">
        <v>558</v>
      </c>
      <c r="C15" s="731">
        <v>6000</v>
      </c>
      <c r="D15" s="731">
        <f>K18</f>
        <v>1000</v>
      </c>
      <c r="E15" s="53"/>
      <c r="F15" s="54">
        <v>349</v>
      </c>
      <c r="G15" s="55" t="s">
        <v>269</v>
      </c>
      <c r="H15" s="56">
        <v>2500</v>
      </c>
      <c r="I15" s="57">
        <v>2500</v>
      </c>
      <c r="J15" s="57"/>
      <c r="K15" s="80">
        <v>1000</v>
      </c>
      <c r="L15" s="59">
        <f t="shared" si="0"/>
        <v>2500</v>
      </c>
      <c r="M15" s="60"/>
    </row>
    <row r="16" spans="1:13" ht="36" customHeight="1" hidden="1">
      <c r="A16" s="726"/>
      <c r="B16" s="729"/>
      <c r="C16" s="732"/>
      <c r="D16" s="732"/>
      <c r="E16" s="62"/>
      <c r="F16" s="63">
        <v>346</v>
      </c>
      <c r="G16" s="190" t="s">
        <v>556</v>
      </c>
      <c r="H16" s="65"/>
      <c r="I16" s="66">
        <v>0</v>
      </c>
      <c r="J16" s="66"/>
      <c r="K16" s="67"/>
      <c r="L16" s="68">
        <f t="shared" si="0"/>
        <v>0</v>
      </c>
      <c r="M16" s="69"/>
    </row>
    <row r="17" spans="1:13" ht="42.75" customHeight="1" hidden="1">
      <c r="A17" s="726"/>
      <c r="B17" s="729" t="s">
        <v>270</v>
      </c>
      <c r="C17" s="732"/>
      <c r="D17" s="732"/>
      <c r="E17" s="62"/>
      <c r="F17" s="63">
        <v>344</v>
      </c>
      <c r="G17" s="190" t="s">
        <v>478</v>
      </c>
      <c r="H17" s="65"/>
      <c r="I17" s="66">
        <v>0</v>
      </c>
      <c r="J17" s="66"/>
      <c r="K17" s="70">
        <v>5000</v>
      </c>
      <c r="L17" s="68">
        <f t="shared" si="0"/>
        <v>0</v>
      </c>
      <c r="M17" s="69"/>
    </row>
    <row r="18" spans="1:13" ht="36.75" customHeight="1" thickBot="1">
      <c r="A18" s="727"/>
      <c r="B18" s="730"/>
      <c r="C18" s="733"/>
      <c r="D18" s="733"/>
      <c r="E18" s="72"/>
      <c r="F18" s="73"/>
      <c r="G18" s="74" t="s">
        <v>271</v>
      </c>
      <c r="H18" s="75" t="e">
        <f>H15+#REF!</f>
        <v>#REF!</v>
      </c>
      <c r="I18" s="76" t="e">
        <f>I15+#REF!</f>
        <v>#REF!</v>
      </c>
      <c r="J18" s="76" t="e">
        <f>J15+#REF!+J17</f>
        <v>#REF!</v>
      </c>
      <c r="K18" s="75">
        <f>K15+K16</f>
        <v>1000</v>
      </c>
      <c r="L18" s="77" t="e">
        <f t="shared" si="0"/>
        <v>#REF!</v>
      </c>
      <c r="M18" s="78"/>
    </row>
    <row r="19" spans="1:13" ht="28.5" customHeight="1">
      <c r="A19" s="725">
        <v>4</v>
      </c>
      <c r="B19" s="728" t="s">
        <v>471</v>
      </c>
      <c r="C19" s="731">
        <v>6000</v>
      </c>
      <c r="D19" s="731">
        <f>K22</f>
        <v>30000</v>
      </c>
      <c r="E19" s="53"/>
      <c r="F19" s="54">
        <v>349</v>
      </c>
      <c r="G19" s="55" t="s">
        <v>269</v>
      </c>
      <c r="H19" s="56">
        <v>2500</v>
      </c>
      <c r="I19" s="57">
        <v>2500</v>
      </c>
      <c r="J19" s="57"/>
      <c r="K19" s="80">
        <v>20000</v>
      </c>
      <c r="L19" s="59">
        <f t="shared" si="0"/>
        <v>2500</v>
      </c>
      <c r="M19" s="60"/>
    </row>
    <row r="20" spans="1:13" ht="36" customHeight="1">
      <c r="A20" s="726"/>
      <c r="B20" s="729"/>
      <c r="C20" s="732"/>
      <c r="D20" s="732"/>
      <c r="E20" s="62"/>
      <c r="F20" s="63">
        <v>346</v>
      </c>
      <c r="G20" s="190" t="s">
        <v>479</v>
      </c>
      <c r="H20" s="65"/>
      <c r="I20" s="66">
        <v>0</v>
      </c>
      <c r="J20" s="66"/>
      <c r="K20" s="67">
        <v>5000</v>
      </c>
      <c r="L20" s="68">
        <f t="shared" si="0"/>
        <v>0</v>
      </c>
      <c r="M20" s="69"/>
    </row>
    <row r="21" spans="1:13" ht="42.75" customHeight="1" thickBot="1">
      <c r="A21" s="726"/>
      <c r="B21" s="729" t="s">
        <v>270</v>
      </c>
      <c r="C21" s="732"/>
      <c r="D21" s="732"/>
      <c r="E21" s="62"/>
      <c r="F21" s="63">
        <v>344</v>
      </c>
      <c r="G21" s="190" t="s">
        <v>478</v>
      </c>
      <c r="H21" s="65"/>
      <c r="I21" s="66">
        <v>0</v>
      </c>
      <c r="J21" s="66"/>
      <c r="K21" s="70">
        <v>5000</v>
      </c>
      <c r="L21" s="68">
        <f t="shared" si="0"/>
        <v>0</v>
      </c>
      <c r="M21" s="69"/>
    </row>
    <row r="22" spans="1:13" ht="36.75" customHeight="1" thickBot="1">
      <c r="A22" s="727"/>
      <c r="B22" s="730"/>
      <c r="C22" s="733"/>
      <c r="D22" s="733"/>
      <c r="E22" s="72"/>
      <c r="F22" s="73"/>
      <c r="G22" s="74" t="s">
        <v>271</v>
      </c>
      <c r="H22" s="75" t="e">
        <f>H19+#REF!</f>
        <v>#REF!</v>
      </c>
      <c r="I22" s="76" t="e">
        <f>I19+#REF!</f>
        <v>#REF!</v>
      </c>
      <c r="J22" s="76" t="e">
        <f>J19+#REF!+J21</f>
        <v>#REF!</v>
      </c>
      <c r="K22" s="75">
        <f>K19+K21+K20</f>
        <v>30000</v>
      </c>
      <c r="L22" s="77" t="e">
        <f t="shared" si="0"/>
        <v>#REF!</v>
      </c>
      <c r="M22" s="78"/>
    </row>
    <row r="23" spans="1:13" ht="25.5" customHeight="1">
      <c r="A23" s="726">
        <v>5</v>
      </c>
      <c r="B23" s="734" t="s">
        <v>553</v>
      </c>
      <c r="C23" s="734">
        <v>40000</v>
      </c>
      <c r="D23" s="732">
        <f>K23+K24+K25</f>
        <v>7000</v>
      </c>
      <c r="E23" s="732">
        <f>D23-C23</f>
        <v>-33000</v>
      </c>
      <c r="F23" s="54">
        <v>349</v>
      </c>
      <c r="G23" s="79" t="s">
        <v>272</v>
      </c>
      <c r="H23" s="54"/>
      <c r="I23" s="54"/>
      <c r="J23" s="54"/>
      <c r="K23" s="268">
        <v>2000</v>
      </c>
      <c r="L23" s="68" t="e">
        <f>#REF!-#REF!</f>
        <v>#REF!</v>
      </c>
      <c r="M23" s="69"/>
    </row>
    <row r="24" spans="1:13" ht="40.5" customHeight="1" thickBot="1">
      <c r="A24" s="726"/>
      <c r="B24" s="734"/>
      <c r="C24" s="734"/>
      <c r="D24" s="732"/>
      <c r="E24" s="732"/>
      <c r="F24" s="81">
        <v>346</v>
      </c>
      <c r="G24" s="190" t="s">
        <v>456</v>
      </c>
      <c r="H24" s="82">
        <v>4100</v>
      </c>
      <c r="I24" s="83">
        <v>0</v>
      </c>
      <c r="J24" s="83">
        <v>0</v>
      </c>
      <c r="K24" s="67">
        <v>5000</v>
      </c>
      <c r="L24" s="68">
        <f>I24-J24</f>
        <v>0</v>
      </c>
      <c r="M24" s="69"/>
    </row>
    <row r="25" spans="1:13" ht="39" customHeight="1" hidden="1" thickBot="1">
      <c r="A25" s="726"/>
      <c r="B25" s="734"/>
      <c r="C25" s="734"/>
      <c r="D25" s="732"/>
      <c r="E25" s="732"/>
      <c r="F25" s="81">
        <v>310</v>
      </c>
      <c r="G25" s="190" t="s">
        <v>397</v>
      </c>
      <c r="H25" s="84">
        <v>6000</v>
      </c>
      <c r="I25" s="85">
        <v>3045</v>
      </c>
      <c r="J25" s="85">
        <v>10000</v>
      </c>
      <c r="K25" s="67"/>
      <c r="L25" s="68"/>
      <c r="M25" s="69">
        <f>L25-K25</f>
        <v>0</v>
      </c>
    </row>
    <row r="26" spans="1:13" ht="48.75" customHeight="1" thickBot="1">
      <c r="A26" s="727"/>
      <c r="B26" s="735"/>
      <c r="C26" s="735"/>
      <c r="D26" s="733"/>
      <c r="E26" s="740"/>
      <c r="F26" s="86"/>
      <c r="G26" s="74" t="s">
        <v>271</v>
      </c>
      <c r="H26" s="75" t="e">
        <f>#REF!+H24+#REF!+#REF!+#REF!+#REF!+#REF!</f>
        <v>#REF!</v>
      </c>
      <c r="I26" s="76">
        <f>I25</f>
        <v>3045</v>
      </c>
      <c r="J26" s="76" t="e">
        <f>J25+#REF!</f>
        <v>#REF!</v>
      </c>
      <c r="K26" s="75">
        <f>K23+K24+K25</f>
        <v>7000</v>
      </c>
      <c r="L26" s="87" t="e">
        <f>L25+#REF!</f>
        <v>#REF!</v>
      </c>
      <c r="M26" s="75" t="e">
        <f>L26-K26</f>
        <v>#REF!</v>
      </c>
    </row>
    <row r="27" spans="1:13" ht="22.5" customHeight="1">
      <c r="A27" s="726">
        <v>6</v>
      </c>
      <c r="B27" s="739" t="s">
        <v>554</v>
      </c>
      <c r="C27" s="728">
        <v>76300</v>
      </c>
      <c r="D27" s="731">
        <f>K27+K28+K29</f>
        <v>7000</v>
      </c>
      <c r="E27" s="731">
        <f>D27-C27</f>
        <v>-69300</v>
      </c>
      <c r="F27" s="81">
        <v>349</v>
      </c>
      <c r="G27" s="88" t="s">
        <v>272</v>
      </c>
      <c r="H27" s="81"/>
      <c r="I27" s="81"/>
      <c r="J27" s="81"/>
      <c r="K27" s="67">
        <v>2000</v>
      </c>
      <c r="L27" s="59"/>
      <c r="M27" s="89">
        <f>K27-L27</f>
        <v>2000</v>
      </c>
    </row>
    <row r="28" spans="1:13" ht="30" customHeight="1" thickBot="1">
      <c r="A28" s="726"/>
      <c r="B28" s="734"/>
      <c r="C28" s="734"/>
      <c r="D28" s="732"/>
      <c r="E28" s="732"/>
      <c r="F28" s="81">
        <v>346</v>
      </c>
      <c r="G28" s="190" t="s">
        <v>375</v>
      </c>
      <c r="H28" s="82">
        <v>4100</v>
      </c>
      <c r="I28" s="83">
        <v>0</v>
      </c>
      <c r="J28" s="83">
        <v>0</v>
      </c>
      <c r="K28" s="67">
        <v>5000</v>
      </c>
      <c r="L28" s="68"/>
      <c r="M28" s="89">
        <f>L28-K28</f>
        <v>-5000</v>
      </c>
    </row>
    <row r="29" spans="1:13" ht="39.75" customHeight="1" hidden="1" thickBot="1">
      <c r="A29" s="726"/>
      <c r="B29" s="734"/>
      <c r="C29" s="734"/>
      <c r="D29" s="732"/>
      <c r="E29" s="732"/>
      <c r="F29" s="81">
        <v>344</v>
      </c>
      <c r="G29" s="64" t="s">
        <v>273</v>
      </c>
      <c r="H29" s="84">
        <v>6000</v>
      </c>
      <c r="I29" s="85">
        <v>3045</v>
      </c>
      <c r="J29" s="85">
        <v>10000</v>
      </c>
      <c r="K29" s="67"/>
      <c r="L29" s="77"/>
      <c r="M29" s="90">
        <f>L29-K29</f>
        <v>0</v>
      </c>
    </row>
    <row r="30" spans="1:13" ht="50.25" customHeight="1" thickBot="1">
      <c r="A30" s="727"/>
      <c r="B30" s="735"/>
      <c r="C30" s="735"/>
      <c r="D30" s="733"/>
      <c r="E30" s="740"/>
      <c r="F30" s="73"/>
      <c r="G30" s="74" t="s">
        <v>271</v>
      </c>
      <c r="H30" s="75">
        <f>H27+H28+H29</f>
        <v>10100</v>
      </c>
      <c r="I30" s="76">
        <f>I27+I28+I29</f>
        <v>3045</v>
      </c>
      <c r="J30" s="76">
        <f>J27+J28+J29</f>
        <v>10000</v>
      </c>
      <c r="K30" s="75">
        <f>K27+K28+K29</f>
        <v>7000</v>
      </c>
      <c r="L30" s="87">
        <f>L27+L28+L29</f>
        <v>0</v>
      </c>
      <c r="M30" s="75">
        <f>M28+M29</f>
        <v>-5000</v>
      </c>
    </row>
    <row r="31" spans="1:13" ht="22.5" customHeight="1" hidden="1">
      <c r="A31" s="726">
        <v>7</v>
      </c>
      <c r="B31" s="739" t="s">
        <v>402</v>
      </c>
      <c r="C31" s="728">
        <v>76300</v>
      </c>
      <c r="D31" s="731">
        <f>K34</f>
        <v>10000</v>
      </c>
      <c r="E31" s="731">
        <f>D31-C31</f>
        <v>-66300</v>
      </c>
      <c r="F31" s="54">
        <v>310</v>
      </c>
      <c r="G31" s="92"/>
      <c r="H31" s="93">
        <v>8000</v>
      </c>
      <c r="I31" s="91">
        <f>H31+4100+10000+5000+20000+3000</f>
        <v>50100</v>
      </c>
      <c r="J31" s="91">
        <f>5500+10000</f>
        <v>15500</v>
      </c>
      <c r="K31" s="80"/>
      <c r="L31" s="59"/>
      <c r="M31" s="89">
        <f>K31-L31</f>
        <v>0</v>
      </c>
    </row>
    <row r="32" spans="1:13" ht="44.25" customHeight="1" thickBot="1">
      <c r="A32" s="726"/>
      <c r="B32" s="734"/>
      <c r="C32" s="734"/>
      <c r="D32" s="732"/>
      <c r="E32" s="732"/>
      <c r="F32" s="81">
        <v>349</v>
      </c>
      <c r="G32" s="88" t="s">
        <v>272</v>
      </c>
      <c r="H32" s="84">
        <v>55000</v>
      </c>
      <c r="I32" s="85">
        <v>55000</v>
      </c>
      <c r="J32" s="85">
        <f>35000+10000</f>
        <v>45000</v>
      </c>
      <c r="K32" s="67">
        <v>10000</v>
      </c>
      <c r="L32" s="68"/>
      <c r="M32" s="89">
        <f>L32-K32</f>
        <v>-10000</v>
      </c>
    </row>
    <row r="33" spans="1:13" ht="39.75" customHeight="1" hidden="1" thickBot="1">
      <c r="A33" s="726"/>
      <c r="B33" s="734"/>
      <c r="C33" s="734"/>
      <c r="D33" s="732"/>
      <c r="E33" s="732"/>
      <c r="F33" s="94">
        <v>346</v>
      </c>
      <c r="G33" s="190"/>
      <c r="H33" s="65">
        <v>13300</v>
      </c>
      <c r="I33" s="66">
        <f>16000+1555-3000</f>
        <v>14555</v>
      </c>
      <c r="J33" s="66">
        <v>9500</v>
      </c>
      <c r="K33" s="70"/>
      <c r="L33" s="77"/>
      <c r="M33" s="90">
        <f>L33-K33</f>
        <v>0</v>
      </c>
    </row>
    <row r="34" spans="1:13" ht="25.5" customHeight="1" thickBot="1">
      <c r="A34" s="727"/>
      <c r="B34" s="735"/>
      <c r="C34" s="735"/>
      <c r="D34" s="733"/>
      <c r="E34" s="740"/>
      <c r="F34" s="73"/>
      <c r="G34" s="74" t="s">
        <v>271</v>
      </c>
      <c r="H34" s="75">
        <f>H31+H32+H33</f>
        <v>76300</v>
      </c>
      <c r="I34" s="76">
        <f>I31+I32+I33</f>
        <v>119655</v>
      </c>
      <c r="J34" s="76">
        <f>J31+J32+J33</f>
        <v>70000</v>
      </c>
      <c r="K34" s="75">
        <f>K31+K32+K33</f>
        <v>10000</v>
      </c>
      <c r="L34" s="87">
        <f>L31+L32+L33</f>
        <v>0</v>
      </c>
      <c r="M34" s="75">
        <f>M32+M33</f>
        <v>-10000</v>
      </c>
    </row>
    <row r="35" spans="1:13" ht="22.5" customHeight="1">
      <c r="A35" s="726">
        <v>8</v>
      </c>
      <c r="B35" s="728" t="s">
        <v>469</v>
      </c>
      <c r="C35" s="728">
        <v>76300</v>
      </c>
      <c r="D35" s="731">
        <f>K38</f>
        <v>20000</v>
      </c>
      <c r="E35" s="731">
        <f>D35-C35</f>
        <v>-56300</v>
      </c>
      <c r="F35" s="54">
        <v>310</v>
      </c>
      <c r="G35" s="92" t="s">
        <v>274</v>
      </c>
      <c r="H35" s="93">
        <v>8000</v>
      </c>
      <c r="I35" s="91">
        <f>H35+4100+10000+5000+20000+3000</f>
        <v>50100</v>
      </c>
      <c r="J35" s="91">
        <f>5500+10000</f>
        <v>15500</v>
      </c>
      <c r="K35" s="80">
        <v>5000</v>
      </c>
      <c r="L35" s="59"/>
      <c r="M35" s="89">
        <f>K35-L35</f>
        <v>5000</v>
      </c>
    </row>
    <row r="36" spans="1:13" ht="30" customHeight="1">
      <c r="A36" s="726"/>
      <c r="B36" s="734"/>
      <c r="C36" s="734"/>
      <c r="D36" s="732"/>
      <c r="E36" s="732"/>
      <c r="F36" s="81">
        <v>349</v>
      </c>
      <c r="G36" s="88" t="s">
        <v>272</v>
      </c>
      <c r="H36" s="84">
        <v>55000</v>
      </c>
      <c r="I36" s="85">
        <v>55000</v>
      </c>
      <c r="J36" s="85">
        <f>35000+10000</f>
        <v>45000</v>
      </c>
      <c r="K36" s="67">
        <v>5000</v>
      </c>
      <c r="L36" s="68"/>
      <c r="M36" s="89">
        <f>L36-K36</f>
        <v>-5000</v>
      </c>
    </row>
    <row r="37" spans="1:13" ht="67.5" customHeight="1" thickBot="1">
      <c r="A37" s="726"/>
      <c r="B37" s="734"/>
      <c r="C37" s="734"/>
      <c r="D37" s="732"/>
      <c r="E37" s="732"/>
      <c r="F37" s="94">
        <v>346</v>
      </c>
      <c r="G37" s="190" t="s">
        <v>470</v>
      </c>
      <c r="H37" s="65">
        <v>13300</v>
      </c>
      <c r="I37" s="66">
        <f>16000+1555-3000</f>
        <v>14555</v>
      </c>
      <c r="J37" s="66">
        <v>9500</v>
      </c>
      <c r="K37" s="70">
        <v>10000</v>
      </c>
      <c r="L37" s="77"/>
      <c r="M37" s="90">
        <f>L37-K37</f>
        <v>-10000</v>
      </c>
    </row>
    <row r="38" spans="1:13" ht="25.5" customHeight="1" thickBot="1">
      <c r="A38" s="727"/>
      <c r="B38" s="735"/>
      <c r="C38" s="735"/>
      <c r="D38" s="733"/>
      <c r="E38" s="740"/>
      <c r="F38" s="73"/>
      <c r="G38" s="74" t="s">
        <v>271</v>
      </c>
      <c r="H38" s="75">
        <f>H35+H36+H37</f>
        <v>76300</v>
      </c>
      <c r="I38" s="76">
        <f>I35+I36+I37</f>
        <v>119655</v>
      </c>
      <c r="J38" s="76">
        <f>J35+J36+J37</f>
        <v>70000</v>
      </c>
      <c r="K38" s="75">
        <f>K35+K36+K37</f>
        <v>20000</v>
      </c>
      <c r="L38" s="87">
        <f>L35+L36+L37</f>
        <v>0</v>
      </c>
      <c r="M38" s="75">
        <f>M36+M37</f>
        <v>-15000</v>
      </c>
    </row>
    <row r="39" spans="1:13" ht="27.75" customHeight="1" thickBot="1">
      <c r="A39" s="741">
        <v>9</v>
      </c>
      <c r="B39" s="761" t="s">
        <v>275</v>
      </c>
      <c r="C39" s="95"/>
      <c r="D39" s="745">
        <f>K40</f>
        <v>12000</v>
      </c>
      <c r="E39" s="97"/>
      <c r="F39" s="81">
        <v>349</v>
      </c>
      <c r="G39" s="98" t="s">
        <v>269</v>
      </c>
      <c r="H39" s="99"/>
      <c r="I39" s="100"/>
      <c r="J39" s="101"/>
      <c r="K39" s="312">
        <v>12000</v>
      </c>
      <c r="L39" s="100"/>
      <c r="M39" s="101">
        <f>L39-K39</f>
        <v>-12000</v>
      </c>
    </row>
    <row r="40" spans="1:13" ht="38.25" customHeight="1" thickBot="1">
      <c r="A40" s="742"/>
      <c r="B40" s="762"/>
      <c r="C40" s="102"/>
      <c r="D40" s="763"/>
      <c r="E40" s="97"/>
      <c r="F40" s="103"/>
      <c r="G40" s="104" t="s">
        <v>271</v>
      </c>
      <c r="H40" s="105"/>
      <c r="I40" s="106"/>
      <c r="J40" s="107"/>
      <c r="K40" s="108">
        <f>K39</f>
        <v>12000</v>
      </c>
      <c r="L40" s="106">
        <f>L39</f>
        <v>0</v>
      </c>
      <c r="M40" s="108">
        <f>M39</f>
        <v>-12000</v>
      </c>
    </row>
    <row r="41" spans="1:13" ht="28.5" customHeight="1" thickBot="1">
      <c r="A41" s="109"/>
      <c r="B41" s="110" t="s">
        <v>276</v>
      </c>
      <c r="C41" s="111" t="e">
        <f>C23+#REF!+#REF!+#REF!+#REF!+C35+#REF!</f>
        <v>#REF!</v>
      </c>
      <c r="D41" s="112">
        <f>D7+D11+D19+D23+D27+D31+D35+D39+D15</f>
        <v>107000</v>
      </c>
      <c r="E41" s="111" t="e">
        <f>E23+#REF!+#REF!+#REF!+#REF!+E35+#REF!</f>
        <v>#REF!</v>
      </c>
      <c r="F41" s="113"/>
      <c r="G41" s="114"/>
      <c r="H41" s="115"/>
      <c r="I41" s="116" t="e">
        <f>I26+#REF!+#REF!+#REF!+#REF!+I38+#REF!</f>
        <v>#REF!</v>
      </c>
      <c r="J41" s="117" t="e">
        <f>J26+#REF!+#REF!+#REF!+J38+#REF!+#REF!</f>
        <v>#REF!</v>
      </c>
      <c r="K41" s="118">
        <f>K10+K14+K18+K22+K26+K30+K34+K38+K40</f>
        <v>107000</v>
      </c>
      <c r="L41" s="116" t="e">
        <f>L26+#REF!+#REF!+#REF!+L38+#REF!+#REF!+L40</f>
        <v>#REF!</v>
      </c>
      <c r="M41" s="118" t="e">
        <f>M26+#REF!+#REF!+#REF!+M38+#REF!+#REF!+M40</f>
        <v>#REF!</v>
      </c>
    </row>
    <row r="42" spans="1:13" ht="28.5" customHeight="1" hidden="1">
      <c r="A42" s="725">
        <v>8</v>
      </c>
      <c r="B42" s="753" t="s">
        <v>277</v>
      </c>
      <c r="C42" s="756">
        <v>25000</v>
      </c>
      <c r="D42" s="732"/>
      <c r="E42" s="62"/>
      <c r="F42" s="54">
        <v>290</v>
      </c>
      <c r="G42" s="55" t="s">
        <v>278</v>
      </c>
      <c r="H42" s="119">
        <v>15000</v>
      </c>
      <c r="I42" s="120">
        <v>15000</v>
      </c>
      <c r="J42" s="91">
        <v>6110</v>
      </c>
      <c r="K42" s="58"/>
      <c r="L42" s="59">
        <f aca="true" t="shared" si="1" ref="L42:L49">I42-J42</f>
        <v>8890</v>
      </c>
      <c r="M42" s="89">
        <f aca="true" t="shared" si="2" ref="M42:M49">K42-L42</f>
        <v>-8890</v>
      </c>
    </row>
    <row r="43" spans="1:13" ht="32.25" customHeight="1" hidden="1">
      <c r="A43" s="751"/>
      <c r="B43" s="754"/>
      <c r="C43" s="757"/>
      <c r="D43" s="759"/>
      <c r="E43" s="121"/>
      <c r="F43" s="81">
        <v>340</v>
      </c>
      <c r="G43" s="122" t="s">
        <v>279</v>
      </c>
      <c r="H43" s="123">
        <v>10000</v>
      </c>
      <c r="I43" s="124">
        <v>10000</v>
      </c>
      <c r="J43" s="85">
        <v>0</v>
      </c>
      <c r="K43" s="125"/>
      <c r="L43" s="68">
        <f t="shared" si="1"/>
        <v>10000</v>
      </c>
      <c r="M43" s="89">
        <f t="shared" si="2"/>
        <v>-10000</v>
      </c>
    </row>
    <row r="44" spans="1:13" ht="29.25" customHeight="1" hidden="1" thickBot="1">
      <c r="A44" s="752"/>
      <c r="B44" s="755"/>
      <c r="C44" s="758"/>
      <c r="D44" s="760"/>
      <c r="E44" s="126"/>
      <c r="F44" s="127"/>
      <c r="G44" s="128" t="s">
        <v>271</v>
      </c>
      <c r="H44" s="129">
        <f>H42+H43</f>
        <v>25000</v>
      </c>
      <c r="I44" s="130">
        <f>I42+I43</f>
        <v>25000</v>
      </c>
      <c r="J44" s="130"/>
      <c r="K44" s="125"/>
      <c r="L44" s="68">
        <f t="shared" si="1"/>
        <v>25000</v>
      </c>
      <c r="M44" s="89">
        <f t="shared" si="2"/>
        <v>-25000</v>
      </c>
    </row>
    <row r="45" spans="1:13" ht="18" customHeight="1" hidden="1">
      <c r="A45" s="725">
        <v>8</v>
      </c>
      <c r="B45" s="728" t="s">
        <v>280</v>
      </c>
      <c r="C45" s="731">
        <v>50000</v>
      </c>
      <c r="D45" s="731">
        <v>0</v>
      </c>
      <c r="E45" s="53"/>
      <c r="F45" s="131">
        <v>310</v>
      </c>
      <c r="G45" s="132" t="s">
        <v>281</v>
      </c>
      <c r="H45" s="133">
        <v>5000</v>
      </c>
      <c r="I45" s="134">
        <v>5000</v>
      </c>
      <c r="J45" s="85"/>
      <c r="K45" s="125"/>
      <c r="L45" s="68">
        <f t="shared" si="1"/>
        <v>5000</v>
      </c>
      <c r="M45" s="89">
        <f t="shared" si="2"/>
        <v>-5000</v>
      </c>
    </row>
    <row r="46" spans="1:13" ht="18" customHeight="1" hidden="1">
      <c r="A46" s="726"/>
      <c r="B46" s="734"/>
      <c r="C46" s="732"/>
      <c r="D46" s="732"/>
      <c r="E46" s="62"/>
      <c r="F46" s="81">
        <v>226</v>
      </c>
      <c r="G46" s="122" t="s">
        <v>282</v>
      </c>
      <c r="H46" s="84">
        <v>10000</v>
      </c>
      <c r="I46" s="85">
        <v>10000</v>
      </c>
      <c r="J46" s="85"/>
      <c r="K46" s="125"/>
      <c r="L46" s="68">
        <f t="shared" si="1"/>
        <v>10000</v>
      </c>
      <c r="M46" s="89">
        <f t="shared" si="2"/>
        <v>-10000</v>
      </c>
    </row>
    <row r="47" spans="1:13" ht="18" customHeight="1" hidden="1">
      <c r="A47" s="726"/>
      <c r="B47" s="734"/>
      <c r="C47" s="732"/>
      <c r="D47" s="732"/>
      <c r="E47" s="62"/>
      <c r="F47" s="54">
        <v>290</v>
      </c>
      <c r="G47" s="122" t="s">
        <v>278</v>
      </c>
      <c r="H47" s="84">
        <v>20000</v>
      </c>
      <c r="I47" s="85">
        <v>20000</v>
      </c>
      <c r="J47" s="85"/>
      <c r="K47" s="125"/>
      <c r="L47" s="68">
        <f t="shared" si="1"/>
        <v>20000</v>
      </c>
      <c r="M47" s="89">
        <f t="shared" si="2"/>
        <v>-20000</v>
      </c>
    </row>
    <row r="48" spans="1:13" ht="18" customHeight="1" hidden="1">
      <c r="A48" s="726"/>
      <c r="B48" s="734"/>
      <c r="C48" s="732"/>
      <c r="D48" s="732"/>
      <c r="E48" s="62"/>
      <c r="F48" s="81">
        <v>226</v>
      </c>
      <c r="G48" s="122" t="s">
        <v>283</v>
      </c>
      <c r="H48" s="84">
        <v>15000</v>
      </c>
      <c r="I48" s="85">
        <v>15000</v>
      </c>
      <c r="J48" s="85"/>
      <c r="K48" s="125"/>
      <c r="L48" s="68">
        <f t="shared" si="1"/>
        <v>15000</v>
      </c>
      <c r="M48" s="89">
        <f t="shared" si="2"/>
        <v>-15000</v>
      </c>
    </row>
    <row r="49" spans="1:13" ht="26.25" customHeight="1" hidden="1" thickBot="1">
      <c r="A49" s="727"/>
      <c r="B49" s="735"/>
      <c r="C49" s="733"/>
      <c r="D49" s="733"/>
      <c r="E49" s="71"/>
      <c r="F49" s="127"/>
      <c r="G49" s="128" t="s">
        <v>271</v>
      </c>
      <c r="H49" s="129">
        <f>H45+H46+H47+H48</f>
        <v>50000</v>
      </c>
      <c r="I49" s="130">
        <f>I45+I46+I47+I48</f>
        <v>50000</v>
      </c>
      <c r="J49" s="130">
        <f>J45+J46+J47+J48</f>
        <v>0</v>
      </c>
      <c r="K49" s="125"/>
      <c r="L49" s="68">
        <f t="shared" si="1"/>
        <v>50000</v>
      </c>
      <c r="M49" s="89">
        <f t="shared" si="2"/>
        <v>-50000</v>
      </c>
    </row>
    <row r="50" spans="1:13" ht="27" customHeight="1" hidden="1" thickBot="1">
      <c r="A50" s="726">
        <v>2</v>
      </c>
      <c r="B50" s="728" t="s">
        <v>284</v>
      </c>
      <c r="C50" s="732"/>
      <c r="D50" s="732">
        <f>K51</f>
        <v>0</v>
      </c>
      <c r="E50" s="62"/>
      <c r="F50" s="135">
        <v>290</v>
      </c>
      <c r="G50" s="64" t="s">
        <v>269</v>
      </c>
      <c r="H50" s="65">
        <v>10000</v>
      </c>
      <c r="I50" s="66">
        <v>10000</v>
      </c>
      <c r="J50" s="66">
        <v>9600</v>
      </c>
      <c r="K50" s="136"/>
      <c r="L50" s="77"/>
      <c r="M50" s="137">
        <f>L50-K50</f>
        <v>0</v>
      </c>
    </row>
    <row r="51" spans="1:13" ht="42" customHeight="1" hidden="1" thickBot="1">
      <c r="A51" s="727"/>
      <c r="B51" s="735"/>
      <c r="C51" s="733"/>
      <c r="D51" s="733"/>
      <c r="E51" s="72"/>
      <c r="F51" s="73"/>
      <c r="G51" s="74" t="s">
        <v>271</v>
      </c>
      <c r="H51" s="75" t="e">
        <f>#REF!+H50</f>
        <v>#REF!</v>
      </c>
      <c r="I51" s="76" t="e">
        <f>#REF!+I50</f>
        <v>#REF!</v>
      </c>
      <c r="J51" s="76">
        <f>J50</f>
        <v>9600</v>
      </c>
      <c r="K51" s="138">
        <f>K50</f>
        <v>0</v>
      </c>
      <c r="L51" s="87"/>
      <c r="M51" s="75">
        <f>L51-K51</f>
        <v>0</v>
      </c>
    </row>
    <row r="52" spans="1:13" ht="30.75" customHeight="1" hidden="1">
      <c r="A52" s="725">
        <v>5</v>
      </c>
      <c r="B52" s="750" t="s">
        <v>285</v>
      </c>
      <c r="C52" s="731">
        <v>6000</v>
      </c>
      <c r="D52" s="731"/>
      <c r="E52" s="53"/>
      <c r="F52" s="54">
        <v>290</v>
      </c>
      <c r="G52" s="55" t="s">
        <v>269</v>
      </c>
      <c r="H52" s="56">
        <v>2500</v>
      </c>
      <c r="I52" s="57">
        <v>2500</v>
      </c>
      <c r="J52" s="57"/>
      <c r="K52" s="58"/>
      <c r="L52" s="59">
        <f>I52-J52</f>
        <v>2500</v>
      </c>
      <c r="M52" s="60"/>
    </row>
    <row r="53" spans="1:13" ht="47.25" customHeight="1" hidden="1">
      <c r="A53" s="726"/>
      <c r="B53" s="729" t="s">
        <v>270</v>
      </c>
      <c r="C53" s="732"/>
      <c r="D53" s="732"/>
      <c r="E53" s="62"/>
      <c r="F53" s="81">
        <v>349</v>
      </c>
      <c r="G53" s="88" t="s">
        <v>272</v>
      </c>
      <c r="H53" s="65"/>
      <c r="I53" s="66">
        <v>0</v>
      </c>
      <c r="J53" s="66"/>
      <c r="K53" s="125"/>
      <c r="L53" s="68">
        <f>I53-J53</f>
        <v>0</v>
      </c>
      <c r="M53" s="69"/>
    </row>
    <row r="54" spans="1:13" ht="36.75" customHeight="1" hidden="1" thickBot="1">
      <c r="A54" s="727"/>
      <c r="B54" s="730"/>
      <c r="C54" s="733"/>
      <c r="D54" s="733"/>
      <c r="E54" s="71"/>
      <c r="F54" s="139"/>
      <c r="G54" s="140" t="s">
        <v>271</v>
      </c>
      <c r="H54" s="141" t="e">
        <f>H52+#REF!</f>
        <v>#REF!</v>
      </c>
      <c r="I54" s="142" t="e">
        <f>I52+#REF!</f>
        <v>#REF!</v>
      </c>
      <c r="J54" s="142" t="e">
        <f>J52+#REF!+J53</f>
        <v>#REF!</v>
      </c>
      <c r="K54" s="143">
        <f>K52+K53</f>
        <v>0</v>
      </c>
      <c r="L54" s="77" t="e">
        <f>I54-J54</f>
        <v>#REF!</v>
      </c>
      <c r="M54" s="78"/>
    </row>
    <row r="55" spans="1:13" ht="22.5" customHeight="1" hidden="1">
      <c r="A55" s="726">
        <v>6</v>
      </c>
      <c r="B55" s="144" t="s">
        <v>286</v>
      </c>
      <c r="C55" s="728">
        <v>76300</v>
      </c>
      <c r="D55" s="731"/>
      <c r="E55" s="731">
        <f>D55-C55</f>
        <v>-76300</v>
      </c>
      <c r="F55" s="54">
        <v>310</v>
      </c>
      <c r="G55" s="92" t="s">
        <v>274</v>
      </c>
      <c r="H55" s="93">
        <v>8000</v>
      </c>
      <c r="I55" s="91">
        <f>H55+4100+10000+5000+20000+3000</f>
        <v>50100</v>
      </c>
      <c r="J55" s="91">
        <f>5500+10000</f>
        <v>15500</v>
      </c>
      <c r="K55" s="80"/>
      <c r="L55" s="59"/>
      <c r="M55" s="89">
        <f>K55-L55</f>
        <v>0</v>
      </c>
    </row>
    <row r="56" spans="1:13" ht="51" customHeight="1" hidden="1" thickBot="1">
      <c r="A56" s="726"/>
      <c r="B56" s="729" t="s">
        <v>287</v>
      </c>
      <c r="C56" s="734"/>
      <c r="D56" s="732"/>
      <c r="E56" s="732"/>
      <c r="F56" s="81">
        <v>349</v>
      </c>
      <c r="G56" s="88" t="s">
        <v>272</v>
      </c>
      <c r="H56" s="84">
        <v>55000</v>
      </c>
      <c r="I56" s="85">
        <v>55000</v>
      </c>
      <c r="J56" s="85">
        <f>35000+10000</f>
        <v>45000</v>
      </c>
      <c r="K56" s="67"/>
      <c r="L56" s="68"/>
      <c r="M56" s="89">
        <f>L56-K56</f>
        <v>0</v>
      </c>
    </row>
    <row r="57" spans="1:13" ht="34.5" customHeight="1" hidden="1" thickBot="1">
      <c r="A57" s="727"/>
      <c r="B57" s="730"/>
      <c r="C57" s="735"/>
      <c r="D57" s="733"/>
      <c r="E57" s="740"/>
      <c r="F57" s="73"/>
      <c r="G57" s="74" t="s">
        <v>271</v>
      </c>
      <c r="H57" s="75" t="e">
        <f>H55+H56+#REF!</f>
        <v>#REF!</v>
      </c>
      <c r="I57" s="76" t="e">
        <f>I55+I56+#REF!</f>
        <v>#REF!</v>
      </c>
      <c r="J57" s="76" t="e">
        <f>J55+J56+#REF!</f>
        <v>#REF!</v>
      </c>
      <c r="K57" s="75">
        <f>K56</f>
        <v>0</v>
      </c>
      <c r="L57" s="87" t="e">
        <f>L55+L56+#REF!</f>
        <v>#REF!</v>
      </c>
      <c r="M57" s="75" t="e">
        <f>M56+#REF!</f>
        <v>#REF!</v>
      </c>
    </row>
    <row r="58" spans="1:13" ht="25.5" customHeight="1" hidden="1">
      <c r="A58" s="726">
        <v>5</v>
      </c>
      <c r="B58" s="734" t="s">
        <v>468</v>
      </c>
      <c r="C58" s="734">
        <v>40000</v>
      </c>
      <c r="D58" s="736">
        <f>K58+K59+K60</f>
        <v>0</v>
      </c>
      <c r="E58" s="736">
        <f>D58-C58</f>
        <v>-40000</v>
      </c>
      <c r="F58" s="54">
        <v>349</v>
      </c>
      <c r="G58" s="297" t="s">
        <v>272</v>
      </c>
      <c r="H58" s="54"/>
      <c r="I58" s="54"/>
      <c r="J58" s="54"/>
      <c r="K58" s="268"/>
      <c r="L58" s="68" t="e">
        <f>#REF!-#REF!</f>
        <v>#REF!</v>
      </c>
      <c r="M58" s="298"/>
    </row>
    <row r="59" spans="1:13" ht="38.25" customHeight="1" hidden="1">
      <c r="A59" s="726"/>
      <c r="B59" s="734"/>
      <c r="C59" s="734"/>
      <c r="D59" s="736"/>
      <c r="E59" s="736"/>
      <c r="F59" s="81">
        <v>346</v>
      </c>
      <c r="G59" s="190" t="s">
        <v>467</v>
      </c>
      <c r="H59" s="299">
        <v>4100</v>
      </c>
      <c r="I59" s="300">
        <v>0</v>
      </c>
      <c r="J59" s="300">
        <v>0</v>
      </c>
      <c r="K59" s="67"/>
      <c r="L59" s="68">
        <f>I59-J59</f>
        <v>0</v>
      </c>
      <c r="M59" s="298"/>
    </row>
    <row r="60" spans="1:13" ht="39" customHeight="1" hidden="1" thickBot="1">
      <c r="A60" s="726"/>
      <c r="B60" s="734"/>
      <c r="C60" s="734"/>
      <c r="D60" s="736"/>
      <c r="E60" s="736"/>
      <c r="F60" s="81">
        <v>310</v>
      </c>
      <c r="G60" s="190" t="s">
        <v>397</v>
      </c>
      <c r="H60" s="67">
        <v>6000</v>
      </c>
      <c r="I60" s="301">
        <v>3045</v>
      </c>
      <c r="J60" s="301">
        <v>10000</v>
      </c>
      <c r="K60" s="67"/>
      <c r="L60" s="68"/>
      <c r="M60" s="298">
        <f>L60-K60</f>
        <v>0</v>
      </c>
    </row>
    <row r="61" spans="1:13" ht="93.75" customHeight="1" hidden="1" thickBot="1">
      <c r="A61" s="727"/>
      <c r="B61" s="735"/>
      <c r="C61" s="735"/>
      <c r="D61" s="737"/>
      <c r="E61" s="738"/>
      <c r="F61" s="86"/>
      <c r="G61" s="74" t="s">
        <v>271</v>
      </c>
      <c r="H61" s="75" t="e">
        <f>#REF!+H59+#REF!+#REF!+#REF!+#REF!+#REF!</f>
        <v>#REF!</v>
      </c>
      <c r="I61" s="76">
        <f>I60</f>
        <v>3045</v>
      </c>
      <c r="J61" s="76" t="e">
        <f>J60+#REF!</f>
        <v>#REF!</v>
      </c>
      <c r="K61" s="75">
        <f>K58+K59+K60</f>
        <v>0</v>
      </c>
      <c r="L61" s="87" t="e">
        <f>L60+#REF!</f>
        <v>#REF!</v>
      </c>
      <c r="M61" s="75" t="e">
        <f>L61-K61</f>
        <v>#REF!</v>
      </c>
    </row>
    <row r="62" spans="1:13" ht="28.5" customHeight="1" hidden="1">
      <c r="A62" s="725">
        <v>1</v>
      </c>
      <c r="B62" s="728" t="s">
        <v>473</v>
      </c>
      <c r="C62" s="731">
        <v>6000</v>
      </c>
      <c r="D62" s="731">
        <f>K65</f>
        <v>0</v>
      </c>
      <c r="E62" s="53"/>
      <c r="F62" s="54">
        <v>349</v>
      </c>
      <c r="G62" s="55" t="s">
        <v>269</v>
      </c>
      <c r="H62" s="56">
        <v>2500</v>
      </c>
      <c r="I62" s="57">
        <v>2500</v>
      </c>
      <c r="J62" s="57"/>
      <c r="K62" s="80"/>
      <c r="L62" s="59">
        <f>I62-J62</f>
        <v>2500</v>
      </c>
      <c r="M62" s="60"/>
    </row>
    <row r="63" spans="1:13" ht="36" customHeight="1" hidden="1">
      <c r="A63" s="726"/>
      <c r="B63" s="729"/>
      <c r="C63" s="732"/>
      <c r="D63" s="732"/>
      <c r="E63" s="62"/>
      <c r="F63" s="63">
        <v>346</v>
      </c>
      <c r="G63" s="64" t="s">
        <v>472</v>
      </c>
      <c r="H63" s="65"/>
      <c r="I63" s="66">
        <v>0</v>
      </c>
      <c r="J63" s="66"/>
      <c r="K63" s="67"/>
      <c r="L63" s="68">
        <f>I63-J63</f>
        <v>0</v>
      </c>
      <c r="M63" s="69"/>
    </row>
    <row r="64" spans="1:13" ht="42.75" customHeight="1" hidden="1" thickBot="1">
      <c r="A64" s="726"/>
      <c r="B64" s="729" t="s">
        <v>270</v>
      </c>
      <c r="C64" s="732"/>
      <c r="D64" s="732"/>
      <c r="E64" s="62"/>
      <c r="F64" s="63">
        <v>344</v>
      </c>
      <c r="G64" s="64" t="s">
        <v>273</v>
      </c>
      <c r="H64" s="65"/>
      <c r="I64" s="66">
        <v>0</v>
      </c>
      <c r="J64" s="66"/>
      <c r="K64" s="70"/>
      <c r="L64" s="68">
        <f>I64-J64</f>
        <v>0</v>
      </c>
      <c r="M64" s="69"/>
    </row>
    <row r="65" spans="1:13" ht="36.75" customHeight="1" hidden="1" thickBot="1">
      <c r="A65" s="727"/>
      <c r="B65" s="730"/>
      <c r="C65" s="733"/>
      <c r="D65" s="733"/>
      <c r="E65" s="72"/>
      <c r="F65" s="73"/>
      <c r="G65" s="74" t="s">
        <v>271</v>
      </c>
      <c r="H65" s="75" t="e">
        <f>H62+#REF!</f>
        <v>#REF!</v>
      </c>
      <c r="I65" s="76" t="e">
        <f>I62+#REF!</f>
        <v>#REF!</v>
      </c>
      <c r="J65" s="76" t="e">
        <f>J62+#REF!+J64</f>
        <v>#REF!</v>
      </c>
      <c r="K65" s="75">
        <f>K63</f>
        <v>0</v>
      </c>
      <c r="L65" s="77" t="e">
        <f>I65-J65</f>
        <v>#REF!</v>
      </c>
      <c r="M65" s="78"/>
    </row>
    <row r="66" spans="1:13" ht="18" customHeight="1" hidden="1" thickBot="1">
      <c r="A66" s="61"/>
      <c r="B66" s="110" t="s">
        <v>288</v>
      </c>
      <c r="C66" s="111" t="e">
        <f>#REF!+#REF!+#REF!+#REF!+C41+C45+#REF!</f>
        <v>#REF!</v>
      </c>
      <c r="D66" s="112"/>
      <c r="E66" s="111" t="e">
        <f>#REF!+#REF!+#REF!+#REF!+E41+E45+#REF!</f>
        <v>#REF!</v>
      </c>
      <c r="F66" s="113"/>
      <c r="G66" s="114"/>
      <c r="H66" s="115"/>
      <c r="I66" s="116" t="e">
        <f>I37+#REF!+#REF!+#REF!+I44+I48+I54</f>
        <v>#REF!</v>
      </c>
      <c r="J66" s="117">
        <f>J51</f>
        <v>9600</v>
      </c>
      <c r="K66" s="145"/>
      <c r="L66" s="146">
        <f>L51</f>
        <v>0</v>
      </c>
      <c r="M66" s="147"/>
    </row>
    <row r="67" spans="1:13" ht="35.25" customHeight="1" hidden="1">
      <c r="A67" s="725">
        <v>4</v>
      </c>
      <c r="B67" s="728" t="s">
        <v>289</v>
      </c>
      <c r="C67" s="731">
        <v>5000</v>
      </c>
      <c r="D67" s="731"/>
      <c r="E67" s="53"/>
      <c r="F67" s="148">
        <v>310</v>
      </c>
      <c r="G67" s="149" t="s">
        <v>290</v>
      </c>
      <c r="H67" s="133">
        <v>3000</v>
      </c>
      <c r="I67" s="134">
        <v>3000</v>
      </c>
      <c r="J67" s="85">
        <v>3000</v>
      </c>
      <c r="K67" s="58"/>
      <c r="L67" s="59"/>
      <c r="M67" s="89">
        <f>L67-K67</f>
        <v>0</v>
      </c>
    </row>
    <row r="68" spans="1:13" ht="4.5" customHeight="1" hidden="1" thickBot="1">
      <c r="A68" s="726"/>
      <c r="B68" s="734"/>
      <c r="C68" s="732"/>
      <c r="D68" s="732"/>
      <c r="E68" s="62"/>
      <c r="F68" s="63">
        <v>340</v>
      </c>
      <c r="G68" s="150" t="s">
        <v>291</v>
      </c>
      <c r="H68" s="65">
        <v>2000</v>
      </c>
      <c r="I68" s="66">
        <v>2000</v>
      </c>
      <c r="J68" s="66"/>
      <c r="K68" s="136"/>
      <c r="L68" s="77">
        <f>I68-J68</f>
        <v>2000</v>
      </c>
      <c r="M68" s="137"/>
    </row>
    <row r="69" spans="1:13" ht="39" customHeight="1" hidden="1" thickBot="1">
      <c r="A69" s="726"/>
      <c r="B69" s="734"/>
      <c r="C69" s="732"/>
      <c r="D69" s="732"/>
      <c r="E69" s="97"/>
      <c r="F69" s="73"/>
      <c r="G69" s="74" t="s">
        <v>271</v>
      </c>
      <c r="H69" s="75">
        <f>H67+H68</f>
        <v>5000</v>
      </c>
      <c r="I69" s="76">
        <f>I67+I68</f>
        <v>5000</v>
      </c>
      <c r="J69" s="76">
        <f>J67+J68</f>
        <v>3000</v>
      </c>
      <c r="K69" s="151">
        <f>K67</f>
        <v>0</v>
      </c>
      <c r="L69" s="87">
        <f>L67</f>
        <v>0</v>
      </c>
      <c r="M69" s="75">
        <f>M67</f>
        <v>0</v>
      </c>
    </row>
    <row r="70" spans="1:13" ht="33.75" customHeight="1" hidden="1" thickBot="1">
      <c r="A70" s="741">
        <v>10</v>
      </c>
      <c r="B70" s="743" t="s">
        <v>292</v>
      </c>
      <c r="C70" s="62"/>
      <c r="D70" s="745"/>
      <c r="E70" s="97"/>
      <c r="F70" s="152">
        <v>290</v>
      </c>
      <c r="G70" s="149" t="s">
        <v>269</v>
      </c>
      <c r="H70" s="153"/>
      <c r="I70" s="153"/>
      <c r="J70" s="153"/>
      <c r="K70" s="154"/>
      <c r="L70" s="100"/>
      <c r="M70" s="153">
        <f>L70-K70</f>
        <v>0</v>
      </c>
    </row>
    <row r="71" spans="1:13" ht="46.5" customHeight="1" hidden="1" thickBot="1">
      <c r="A71" s="742"/>
      <c r="B71" s="744"/>
      <c r="C71" s="62"/>
      <c r="D71" s="745"/>
      <c r="E71" s="97"/>
      <c r="F71" s="73"/>
      <c r="G71" s="74" t="s">
        <v>271</v>
      </c>
      <c r="H71" s="75">
        <f>H69+H70</f>
        <v>5000</v>
      </c>
      <c r="I71" s="76">
        <f>I69+I70</f>
        <v>5000</v>
      </c>
      <c r="J71" s="76">
        <f>J69+J70</f>
        <v>3000</v>
      </c>
      <c r="K71" s="151">
        <f>K70</f>
        <v>0</v>
      </c>
      <c r="L71" s="87">
        <f>L70</f>
        <v>0</v>
      </c>
      <c r="M71" s="75">
        <f>M69</f>
        <v>0</v>
      </c>
    </row>
    <row r="72" spans="1:13" ht="30" customHeight="1" hidden="1" thickBot="1">
      <c r="A72" s="109"/>
      <c r="B72" s="155" t="s">
        <v>276</v>
      </c>
      <c r="C72" s="156" t="e">
        <f>#REF!+#REF!+C42+C46+C49+C52+C67</f>
        <v>#REF!</v>
      </c>
      <c r="D72" s="112">
        <f>D67+D70</f>
        <v>0</v>
      </c>
      <c r="E72" s="157" t="e">
        <f>#REF!+#REF!+E42+E46+E49+E52+E67</f>
        <v>#REF!</v>
      </c>
      <c r="F72" s="158"/>
      <c r="G72" s="159"/>
      <c r="H72" s="160"/>
      <c r="I72" s="161" t="e">
        <f>#REF!+#REF!+I45+I48+I51+I54+I69</f>
        <v>#REF!</v>
      </c>
      <c r="J72" s="162">
        <f>J69</f>
        <v>3000</v>
      </c>
      <c r="K72" s="163">
        <f>K69+K70</f>
        <v>0</v>
      </c>
      <c r="L72" s="164">
        <f>L69+L70</f>
        <v>0</v>
      </c>
      <c r="M72" s="165">
        <f>M70</f>
        <v>0</v>
      </c>
    </row>
    <row r="73" spans="1:13" ht="18" customHeight="1" thickBot="1">
      <c r="A73" s="746" t="s">
        <v>293</v>
      </c>
      <c r="B73" s="747"/>
      <c r="C73" s="166"/>
      <c r="D73" s="167">
        <f>D41</f>
        <v>107000</v>
      </c>
      <c r="E73" s="168"/>
      <c r="F73" s="748"/>
      <c r="G73" s="749"/>
      <c r="H73" s="169" t="e">
        <f>H69+H54+H51+H49+H44+#REF!+H38+#REF!+#REF!+#REF!+H26</f>
        <v>#REF!</v>
      </c>
      <c r="I73" s="170" t="e">
        <f>I69+I54+I51+I49+I44+#REF!+I38+#REF!+#REF!+#REF!+I26+#REF!</f>
        <v>#REF!</v>
      </c>
      <c r="J73" s="170" t="e">
        <f>J41+J72+J66</f>
        <v>#REF!</v>
      </c>
      <c r="K73" s="169">
        <f>K41</f>
        <v>107000</v>
      </c>
      <c r="L73" s="171" t="e">
        <f>L72+L66+L41</f>
        <v>#REF!</v>
      </c>
      <c r="M73" s="172" t="e">
        <f>M72+M66+M41</f>
        <v>#REF!</v>
      </c>
    </row>
    <row r="74" spans="1:13" ht="18" customHeight="1">
      <c r="A74" s="173"/>
      <c r="B74" s="173"/>
      <c r="C74" s="173"/>
      <c r="D74" s="174"/>
      <c r="E74" s="174"/>
      <c r="F74" s="175"/>
      <c r="G74" s="175"/>
      <c r="H74" s="174"/>
      <c r="I74" s="174"/>
      <c r="J74" s="174"/>
      <c r="K74" s="174"/>
      <c r="L74" s="176"/>
      <c r="M74" s="177"/>
    </row>
    <row r="75" spans="1:13" ht="18" customHeight="1">
      <c r="A75" s="173"/>
      <c r="B75" s="178" t="s">
        <v>262</v>
      </c>
      <c r="C75" s="178"/>
      <c r="D75" s="179" t="s">
        <v>8</v>
      </c>
      <c r="E75" s="174"/>
      <c r="F75" s="173"/>
      <c r="G75" s="175"/>
      <c r="H75" s="174"/>
      <c r="I75" s="174"/>
      <c r="J75" s="174"/>
      <c r="K75" s="174"/>
      <c r="L75" s="176"/>
      <c r="M75" s="177"/>
    </row>
    <row r="76" spans="1:13" ht="18" customHeight="1" hidden="1">
      <c r="A76" s="173"/>
      <c r="B76" s="178">
        <v>222</v>
      </c>
      <c r="C76" s="178"/>
      <c r="D76" s="179"/>
      <c r="E76" s="174"/>
      <c r="F76" s="175"/>
      <c r="G76" s="175"/>
      <c r="H76" s="174"/>
      <c r="I76" s="174"/>
      <c r="J76" s="174"/>
      <c r="K76" s="174"/>
      <c r="L76" s="176"/>
      <c r="M76" s="177"/>
    </row>
    <row r="77" spans="1:13" ht="18" customHeight="1" hidden="1">
      <c r="A77" s="173"/>
      <c r="B77" s="178">
        <v>225</v>
      </c>
      <c r="C77" s="178"/>
      <c r="D77" s="179"/>
      <c r="E77" s="174"/>
      <c r="F77" s="175"/>
      <c r="G77" s="175"/>
      <c r="H77" s="174"/>
      <c r="I77" s="174"/>
      <c r="J77" s="174"/>
      <c r="K77" s="174"/>
      <c r="L77" s="176"/>
      <c r="M77" s="177"/>
    </row>
    <row r="78" spans="1:13" ht="18" customHeight="1">
      <c r="A78" s="173"/>
      <c r="B78" s="178">
        <v>349</v>
      </c>
      <c r="C78" s="178"/>
      <c r="D78" s="179">
        <f>K7+K11+K15+K19+K23+K27+K32+K36+K39</f>
        <v>62000</v>
      </c>
      <c r="E78" s="174"/>
      <c r="F78" s="180"/>
      <c r="G78" s="175"/>
      <c r="H78" s="174"/>
      <c r="I78" s="174"/>
      <c r="J78" s="174"/>
      <c r="K78" s="174"/>
      <c r="L78" s="176"/>
      <c r="M78" s="177"/>
    </row>
    <row r="79" spans="1:13" ht="18" customHeight="1">
      <c r="A79" s="173"/>
      <c r="B79" s="178">
        <v>310</v>
      </c>
      <c r="C79" s="178"/>
      <c r="D79" s="179">
        <f>K35</f>
        <v>5000</v>
      </c>
      <c r="E79" s="174"/>
      <c r="F79" s="180"/>
      <c r="G79" s="175"/>
      <c r="H79" s="174"/>
      <c r="I79" s="174"/>
      <c r="J79" s="174"/>
      <c r="K79" s="174"/>
      <c r="L79" s="176"/>
      <c r="M79" s="177"/>
    </row>
    <row r="80" spans="1:13" ht="18" customHeight="1">
      <c r="A80" s="173"/>
      <c r="B80" s="178">
        <v>344</v>
      </c>
      <c r="C80" s="178"/>
      <c r="D80" s="179">
        <f>K21</f>
        <v>5000</v>
      </c>
      <c r="E80" s="174"/>
      <c r="F80" s="180"/>
      <c r="G80" s="180"/>
      <c r="H80" s="174"/>
      <c r="I80" s="174"/>
      <c r="J80" s="174"/>
      <c r="K80" s="174"/>
      <c r="L80" s="176"/>
      <c r="M80" s="177"/>
    </row>
    <row r="81" spans="1:13" ht="18" customHeight="1">
      <c r="A81" s="173"/>
      <c r="B81" s="178">
        <v>346</v>
      </c>
      <c r="C81" s="178"/>
      <c r="D81" s="179">
        <f>K37+K28+K24+K20+K8</f>
        <v>35000</v>
      </c>
      <c r="E81" s="174"/>
      <c r="F81" s="180"/>
      <c r="G81" s="180"/>
      <c r="H81" s="174"/>
      <c r="I81" s="174"/>
      <c r="J81" s="174"/>
      <c r="K81" s="174"/>
      <c r="L81" s="176"/>
      <c r="M81" s="177"/>
    </row>
    <row r="82" spans="1:13" ht="15.75" customHeight="1">
      <c r="A82" s="181"/>
      <c r="B82" s="48" t="s">
        <v>294</v>
      </c>
      <c r="C82" s="81"/>
      <c r="D82" s="182">
        <f>D78+D79+D81+D80</f>
        <v>107000</v>
      </c>
      <c r="E82" s="183"/>
      <c r="F82" s="176"/>
      <c r="G82" s="184"/>
      <c r="H82" s="185"/>
      <c r="I82" s="185"/>
      <c r="J82" s="185"/>
      <c r="K82" s="176"/>
      <c r="L82" s="186"/>
      <c r="M82" s="187"/>
    </row>
    <row r="83" spans="1:13" ht="15.75" customHeight="1">
      <c r="A83" s="181"/>
      <c r="B83" s="188" t="s">
        <v>295</v>
      </c>
      <c r="D83" s="183"/>
      <c r="E83" s="183"/>
      <c r="F83" s="185"/>
      <c r="G83" s="185"/>
      <c r="H83" s="185"/>
      <c r="I83" s="185"/>
      <c r="J83" s="185"/>
      <c r="K83" s="185"/>
      <c r="L83" s="186"/>
      <c r="M83" s="186"/>
    </row>
    <row r="84" spans="1:13" ht="15.75" customHeight="1">
      <c r="A84" s="181"/>
      <c r="D84" s="183"/>
      <c r="E84" s="183"/>
      <c r="F84" s="185"/>
      <c r="G84" s="185"/>
      <c r="H84" s="185"/>
      <c r="I84" s="185"/>
      <c r="J84" s="185"/>
      <c r="K84" s="185"/>
      <c r="L84" s="186"/>
      <c r="M84" s="186"/>
    </row>
    <row r="85" spans="1:13" ht="15.75" customHeight="1" hidden="1">
      <c r="A85" s="181"/>
      <c r="B85" s="81" t="s">
        <v>296</v>
      </c>
      <c r="C85" s="81"/>
      <c r="D85" s="182" t="s">
        <v>259</v>
      </c>
      <c r="E85" s="182"/>
      <c r="F85" s="81" t="s">
        <v>297</v>
      </c>
      <c r="G85" s="185"/>
      <c r="H85" s="185"/>
      <c r="I85" s="185"/>
      <c r="J85" s="185"/>
      <c r="K85" s="185"/>
      <c r="L85" s="186"/>
      <c r="M85" s="186"/>
    </row>
    <row r="86" spans="1:13" ht="15.75" customHeight="1" hidden="1">
      <c r="A86" s="181"/>
      <c r="B86" s="81" t="s">
        <v>298</v>
      </c>
      <c r="C86" s="81"/>
      <c r="D86" s="96">
        <f>D41</f>
        <v>107000</v>
      </c>
      <c r="E86" s="96"/>
      <c r="F86" s="96"/>
      <c r="G86" s="176"/>
      <c r="H86" s="176">
        <f>F86-G86</f>
        <v>0</v>
      </c>
      <c r="I86" s="176"/>
      <c r="J86" s="176"/>
      <c r="K86" s="176"/>
      <c r="L86" s="186"/>
      <c r="M86" s="186"/>
    </row>
    <row r="87" spans="1:13" ht="15.75" customHeight="1" hidden="1">
      <c r="A87" s="181"/>
      <c r="B87" s="81" t="s">
        <v>299</v>
      </c>
      <c r="C87" s="81"/>
      <c r="D87" s="96">
        <v>0</v>
      </c>
      <c r="E87" s="96"/>
      <c r="F87" s="96"/>
      <c r="G87" s="185"/>
      <c r="H87" s="185"/>
      <c r="I87" s="185"/>
      <c r="J87" s="185"/>
      <c r="K87" s="185"/>
      <c r="L87" s="186"/>
      <c r="M87" s="186"/>
    </row>
    <row r="88" spans="1:13" ht="15.75" customHeight="1" hidden="1">
      <c r="A88" s="181"/>
      <c r="B88" s="81" t="s">
        <v>300</v>
      </c>
      <c r="C88" s="81"/>
      <c r="D88" s="96">
        <f>D72</f>
        <v>0</v>
      </c>
      <c r="E88" s="96"/>
      <c r="F88" s="96"/>
      <c r="G88" s="185"/>
      <c r="H88" s="185"/>
      <c r="I88" s="185"/>
      <c r="J88" s="185"/>
      <c r="K88" s="185"/>
      <c r="L88" s="186"/>
      <c r="M88" s="186"/>
    </row>
    <row r="89" spans="1:13" ht="15.75" customHeight="1" hidden="1">
      <c r="A89" s="181"/>
      <c r="B89" s="81" t="s">
        <v>301</v>
      </c>
      <c r="C89" s="81"/>
      <c r="D89" s="96"/>
      <c r="E89" s="96"/>
      <c r="F89" s="96"/>
      <c r="G89" s="185"/>
      <c r="H89" s="185"/>
      <c r="I89" s="185"/>
      <c r="J89" s="185"/>
      <c r="K89" s="185"/>
      <c r="L89" s="186"/>
      <c r="M89" s="186"/>
    </row>
    <row r="90" spans="2:7" ht="15.75" customHeight="1" hidden="1">
      <c r="B90" s="48" t="s">
        <v>294</v>
      </c>
      <c r="C90" s="48"/>
      <c r="D90" s="182">
        <f>SUM(D86:D89)</f>
        <v>107000</v>
      </c>
      <c r="E90" s="182"/>
      <c r="F90" s="182">
        <f>SUM(F86:F89)</f>
        <v>0</v>
      </c>
      <c r="G90" s="189"/>
    </row>
    <row r="91" spans="4:5" ht="12.75">
      <c r="D91" s="189"/>
      <c r="E91" s="189"/>
    </row>
    <row r="92" spans="4:5" ht="12.75">
      <c r="D92" s="189"/>
      <c r="E92" s="189"/>
    </row>
    <row r="93" spans="4:5" ht="12.75">
      <c r="D93" s="189"/>
      <c r="E93" s="189"/>
    </row>
    <row r="94" spans="4:5" ht="12.75">
      <c r="D94" s="189"/>
      <c r="E94" s="189"/>
    </row>
    <row r="95" spans="4:5" ht="12.75">
      <c r="D95" s="189"/>
      <c r="E95" s="189"/>
    </row>
    <row r="96" spans="4:5" ht="12.75">
      <c r="D96" s="189"/>
      <c r="E96" s="189"/>
    </row>
    <row r="97" spans="4:5" ht="12.75">
      <c r="D97" s="189"/>
      <c r="E97" s="189"/>
    </row>
    <row r="98" spans="4:5" ht="12.75">
      <c r="D98" s="189"/>
      <c r="E98" s="189"/>
    </row>
    <row r="99" spans="4:5" ht="12.75">
      <c r="D99" s="189"/>
      <c r="E99" s="189"/>
    </row>
    <row r="100" spans="4:5" ht="12.75">
      <c r="D100" s="189"/>
      <c r="E100" s="189"/>
    </row>
    <row r="101" spans="4:5" ht="12.75">
      <c r="D101" s="189"/>
      <c r="E101" s="189"/>
    </row>
    <row r="102" spans="4:5" ht="12.75">
      <c r="D102" s="189"/>
      <c r="E102" s="189"/>
    </row>
    <row r="103" spans="4:5" ht="12.75">
      <c r="D103" s="189"/>
      <c r="E103" s="189"/>
    </row>
    <row r="104" spans="4:5" ht="12.75">
      <c r="D104" s="189"/>
      <c r="E104" s="189"/>
    </row>
    <row r="105" spans="4:5" ht="12.75">
      <c r="D105" s="189"/>
      <c r="E105" s="189"/>
    </row>
    <row r="106" spans="4:5" ht="12.75">
      <c r="D106" s="189"/>
      <c r="E106" s="189"/>
    </row>
  </sheetData>
  <sheetProtection/>
  <mergeCells count="87">
    <mergeCell ref="B62:B65"/>
    <mergeCell ref="C62:C65"/>
    <mergeCell ref="D62:D65"/>
    <mergeCell ref="A1:K1"/>
    <mergeCell ref="A2:L2"/>
    <mergeCell ref="A3:L3"/>
    <mergeCell ref="A5:A6"/>
    <mergeCell ref="B5:B6"/>
    <mergeCell ref="D5:D6"/>
    <mergeCell ref="F5:F6"/>
    <mergeCell ref="G5:G6"/>
    <mergeCell ref="K5:K6"/>
    <mergeCell ref="A19:A22"/>
    <mergeCell ref="B19:B22"/>
    <mergeCell ref="C19:C22"/>
    <mergeCell ref="D19:D22"/>
    <mergeCell ref="A7:A10"/>
    <mergeCell ref="B7:B10"/>
    <mergeCell ref="C7:C10"/>
    <mergeCell ref="D7:D10"/>
    <mergeCell ref="A23:A26"/>
    <mergeCell ref="B23:B26"/>
    <mergeCell ref="C23:C26"/>
    <mergeCell ref="D23:D26"/>
    <mergeCell ref="E23:E26"/>
    <mergeCell ref="A27:A30"/>
    <mergeCell ref="B27:B30"/>
    <mergeCell ref="C27:C30"/>
    <mergeCell ref="D27:D30"/>
    <mergeCell ref="E27:E30"/>
    <mergeCell ref="D45:D49"/>
    <mergeCell ref="A35:A38"/>
    <mergeCell ref="B35:B38"/>
    <mergeCell ref="C35:C38"/>
    <mergeCell ref="D35:D38"/>
    <mergeCell ref="E35:E38"/>
    <mergeCell ref="A39:A40"/>
    <mergeCell ref="B39:B40"/>
    <mergeCell ref="D39:D40"/>
    <mergeCell ref="B52:B54"/>
    <mergeCell ref="C52:C54"/>
    <mergeCell ref="D52:D54"/>
    <mergeCell ref="A42:A44"/>
    <mergeCell ref="B42:B44"/>
    <mergeCell ref="C42:C44"/>
    <mergeCell ref="D42:D44"/>
    <mergeCell ref="A45:A49"/>
    <mergeCell ref="B45:B49"/>
    <mergeCell ref="C45:C49"/>
    <mergeCell ref="F73:G73"/>
    <mergeCell ref="A55:A57"/>
    <mergeCell ref="C55:C57"/>
    <mergeCell ref="D55:D57"/>
    <mergeCell ref="E55:E57"/>
    <mergeCell ref="B56:B57"/>
    <mergeCell ref="A67:A69"/>
    <mergeCell ref="B67:B69"/>
    <mergeCell ref="C67:C69"/>
    <mergeCell ref="A62:A65"/>
    <mergeCell ref="A70:A71"/>
    <mergeCell ref="B70:B71"/>
    <mergeCell ref="D70:D71"/>
    <mergeCell ref="D67:D69"/>
    <mergeCell ref="A50:A51"/>
    <mergeCell ref="A73:B73"/>
    <mergeCell ref="B50:B51"/>
    <mergeCell ref="C50:C51"/>
    <mergeCell ref="D50:D51"/>
    <mergeCell ref="A52:A54"/>
    <mergeCell ref="A58:A61"/>
    <mergeCell ref="B58:B61"/>
    <mergeCell ref="C58:C61"/>
    <mergeCell ref="D58:D61"/>
    <mergeCell ref="E58:E61"/>
    <mergeCell ref="A31:A34"/>
    <mergeCell ref="B31:B34"/>
    <mergeCell ref="C31:C34"/>
    <mergeCell ref="D31:D34"/>
    <mergeCell ref="E31:E34"/>
    <mergeCell ref="A15:A18"/>
    <mergeCell ref="B15:B18"/>
    <mergeCell ref="C15:C18"/>
    <mergeCell ref="D15:D18"/>
    <mergeCell ref="A11:A14"/>
    <mergeCell ref="B11:B14"/>
    <mergeCell ref="C11:C14"/>
    <mergeCell ref="D11:D14"/>
  </mergeCells>
  <printOptions horizontalCentered="1"/>
  <pageMargins left="0.7874015748031497" right="0.1968503937007874" top="0.3937007874015748" bottom="0.3937007874015748" header="0" footer="0"/>
  <pageSetup fitToHeight="1" fitToWidth="1" horizontalDpi="600" verticalDpi="600" orientation="portrait" paperSize="9" scale="66" r:id="rId1"/>
  <rowBreaks count="1" manualBreakCount="1">
    <brk id="41" max="11" man="1"/>
  </rowBreaks>
</worksheet>
</file>

<file path=xl/worksheets/sheet7.xml><?xml version="1.0" encoding="utf-8"?>
<worksheet xmlns="http://schemas.openxmlformats.org/spreadsheetml/2006/main" xmlns:r="http://schemas.openxmlformats.org/officeDocument/2006/relationships">
  <sheetPr>
    <pageSetUpPr fitToPage="1"/>
  </sheetPr>
  <dimension ref="A1:K552"/>
  <sheetViews>
    <sheetView tabSelected="1" zoomScalePageLayoutView="0" workbookViewId="0" topLeftCell="A1">
      <selection activeCell="J157" sqref="J157"/>
    </sheetView>
  </sheetViews>
  <sheetFormatPr defaultColWidth="9.00390625" defaultRowHeight="12.75"/>
  <cols>
    <col min="1" max="1" width="28.25390625" style="269" customWidth="1"/>
    <col min="2" max="3" width="18.875" style="269" customWidth="1"/>
    <col min="4" max="4" width="19.25390625" style="269" customWidth="1"/>
    <col min="5" max="5" width="60.875" style="269" customWidth="1"/>
    <col min="6" max="8" width="9.125" style="269" customWidth="1"/>
    <col min="9" max="9" width="11.375" style="269" customWidth="1"/>
    <col min="10" max="16384" width="9.125" style="269" customWidth="1"/>
  </cols>
  <sheetData>
    <row r="1" spans="1:5" ht="19.5" customHeight="1">
      <c r="A1" s="789" t="s">
        <v>373</v>
      </c>
      <c r="B1" s="789"/>
      <c r="C1" s="789"/>
      <c r="D1" s="789"/>
      <c r="E1" s="789"/>
    </row>
    <row r="2" spans="1:11" ht="24" customHeight="1">
      <c r="A2" s="790" t="s">
        <v>353</v>
      </c>
      <c r="B2" s="791"/>
      <c r="C2" s="791"/>
      <c r="D2" s="791"/>
      <c r="E2" s="791"/>
      <c r="K2" s="269" t="s">
        <v>486</v>
      </c>
    </row>
    <row r="3" spans="1:5" ht="12.75">
      <c r="A3" s="260"/>
      <c r="B3" s="261"/>
      <c r="C3" s="260"/>
      <c r="D3" s="260"/>
      <c r="E3" s="260"/>
    </row>
    <row r="4" spans="1:5" ht="18">
      <c r="A4" s="262" t="s">
        <v>586</v>
      </c>
      <c r="B4" s="261"/>
      <c r="C4" s="260"/>
      <c r="D4" s="260"/>
      <c r="E4" s="260"/>
    </row>
    <row r="5" spans="1:5" ht="12.75">
      <c r="A5" s="260"/>
      <c r="B5" s="261"/>
      <c r="C5" s="260"/>
      <c r="D5" s="260"/>
      <c r="E5" s="260"/>
    </row>
    <row r="6" spans="1:5" ht="18">
      <c r="A6" s="792" t="s">
        <v>561</v>
      </c>
      <c r="B6" s="792"/>
      <c r="C6" s="792"/>
      <c r="D6" s="792"/>
      <c r="E6" s="792"/>
    </row>
    <row r="7" spans="1:5" ht="18">
      <c r="A7" s="262"/>
      <c r="B7" s="259"/>
      <c r="C7" s="262"/>
      <c r="D7" s="262"/>
      <c r="E7" s="262"/>
    </row>
    <row r="8" spans="1:5" ht="18">
      <c r="A8" s="791" t="s">
        <v>560</v>
      </c>
      <c r="B8" s="791"/>
      <c r="C8" s="791"/>
      <c r="D8" s="791"/>
      <c r="E8" s="791"/>
    </row>
    <row r="9" spans="1:5" ht="18">
      <c r="A9" s="793" t="s">
        <v>302</v>
      </c>
      <c r="B9" s="793"/>
      <c r="C9" s="793"/>
      <c r="D9" s="793"/>
      <c r="E9" s="793"/>
    </row>
    <row r="10" spans="1:5" ht="15.75">
      <c r="A10" s="192"/>
      <c r="B10" s="192"/>
      <c r="C10" s="192"/>
      <c r="D10" s="192"/>
      <c r="E10" s="192"/>
    </row>
    <row r="11" spans="1:5" ht="20.25" hidden="1">
      <c r="A11" s="795" t="s">
        <v>317</v>
      </c>
      <c r="B11" s="795"/>
      <c r="C11" s="795"/>
      <c r="D11" s="795"/>
      <c r="E11" s="795"/>
    </row>
    <row r="12" spans="1:5" ht="31.5" hidden="1">
      <c r="A12" s="193" t="s">
        <v>303</v>
      </c>
      <c r="B12" s="194" t="s">
        <v>568</v>
      </c>
      <c r="C12" s="194" t="s">
        <v>304</v>
      </c>
      <c r="D12" s="194" t="s">
        <v>261</v>
      </c>
      <c r="E12" s="193" t="s">
        <v>305</v>
      </c>
    </row>
    <row r="13" spans="1:5" ht="18.75" hidden="1">
      <c r="A13" s="776" t="s">
        <v>318</v>
      </c>
      <c r="B13" s="777"/>
      <c r="C13" s="777"/>
      <c r="D13" s="777"/>
      <c r="E13" s="778"/>
    </row>
    <row r="14" spans="1:5" ht="37.5" hidden="1">
      <c r="A14" s="214" t="s">
        <v>398</v>
      </c>
      <c r="B14" s="215">
        <v>5299988</v>
      </c>
      <c r="C14" s="215">
        <v>5862486</v>
      </c>
      <c r="D14" s="216">
        <f aca="true" t="shared" si="0" ref="D14:D23">C14-B14</f>
        <v>562498</v>
      </c>
      <c r="E14" s="196" t="s">
        <v>565</v>
      </c>
    </row>
    <row r="15" spans="1:5" ht="37.5" hidden="1">
      <c r="A15" s="217" t="s">
        <v>320</v>
      </c>
      <c r="B15" s="215"/>
      <c r="C15" s="215"/>
      <c r="D15" s="216">
        <f t="shared" si="0"/>
        <v>0</v>
      </c>
      <c r="E15" s="196"/>
    </row>
    <row r="16" spans="1:5" ht="75" hidden="1">
      <c r="A16" s="218" t="s">
        <v>321</v>
      </c>
      <c r="B16" s="205"/>
      <c r="C16" s="205"/>
      <c r="D16" s="216">
        <f t="shared" si="0"/>
        <v>0</v>
      </c>
      <c r="E16" s="196" t="s">
        <v>322</v>
      </c>
    </row>
    <row r="17" spans="1:5" ht="75" hidden="1">
      <c r="A17" s="217" t="s">
        <v>323</v>
      </c>
      <c r="B17" s="205"/>
      <c r="C17" s="205"/>
      <c r="D17" s="216">
        <f t="shared" si="0"/>
        <v>0</v>
      </c>
      <c r="E17" s="196" t="s">
        <v>324</v>
      </c>
    </row>
    <row r="18" spans="1:5" ht="37.5" customHeight="1" hidden="1">
      <c r="A18" s="196" t="s">
        <v>399</v>
      </c>
      <c r="B18" s="205"/>
      <c r="C18" s="205"/>
      <c r="D18" s="216">
        <f>C18-B18</f>
        <v>0</v>
      </c>
      <c r="E18" s="196" t="s">
        <v>319</v>
      </c>
    </row>
    <row r="19" spans="1:5" ht="26.25" customHeight="1" hidden="1">
      <c r="A19" s="196" t="s">
        <v>400</v>
      </c>
      <c r="B19" s="205"/>
      <c r="C19" s="205"/>
      <c r="D19" s="216">
        <f t="shared" si="0"/>
        <v>0</v>
      </c>
      <c r="E19" s="196" t="s">
        <v>483</v>
      </c>
    </row>
    <row r="20" spans="1:5" ht="33" customHeight="1" hidden="1">
      <c r="A20" s="196" t="s">
        <v>401</v>
      </c>
      <c r="B20" s="205"/>
      <c r="C20" s="205"/>
      <c r="D20" s="216">
        <f>C20-B20</f>
        <v>0</v>
      </c>
      <c r="E20" s="196"/>
    </row>
    <row r="21" spans="1:5" ht="56.25" hidden="1">
      <c r="A21" s="196" t="s">
        <v>419</v>
      </c>
      <c r="B21" s="205">
        <v>0</v>
      </c>
      <c r="C21" s="205"/>
      <c r="D21" s="216">
        <f>C21-B21</f>
        <v>0</v>
      </c>
      <c r="E21" s="196" t="s">
        <v>458</v>
      </c>
    </row>
    <row r="22" spans="1:5" ht="93.75" hidden="1">
      <c r="A22" s="196" t="s">
        <v>325</v>
      </c>
      <c r="B22" s="205"/>
      <c r="C22" s="205"/>
      <c r="D22" s="216">
        <f>C22-B22</f>
        <v>0</v>
      </c>
      <c r="E22" s="196" t="s">
        <v>499</v>
      </c>
    </row>
    <row r="23" spans="1:5" ht="75" hidden="1">
      <c r="A23" s="196" t="s">
        <v>500</v>
      </c>
      <c r="B23" s="205">
        <v>0</v>
      </c>
      <c r="C23" s="205"/>
      <c r="D23" s="216">
        <f t="shared" si="0"/>
        <v>0</v>
      </c>
      <c r="E23" s="196"/>
    </row>
    <row r="24" spans="1:5" ht="37.5" hidden="1">
      <c r="A24" s="196" t="s">
        <v>503</v>
      </c>
      <c r="B24" s="205">
        <v>0</v>
      </c>
      <c r="C24" s="205"/>
      <c r="D24" s="216">
        <f>C24-B24</f>
        <v>0</v>
      </c>
      <c r="E24" s="196" t="s">
        <v>509</v>
      </c>
    </row>
    <row r="25" spans="1:5" ht="18.75" hidden="1">
      <c r="A25" s="222" t="s">
        <v>294</v>
      </c>
      <c r="B25" s="232">
        <f>B14+B21+B23+B19+B22+B24</f>
        <v>5299988</v>
      </c>
      <c r="C25" s="232">
        <f>C14+C21+C23+C19+C22+C24</f>
        <v>5862486</v>
      </c>
      <c r="D25" s="232">
        <f>D14+D21+D23+D19+D22+D24+D20</f>
        <v>562498</v>
      </c>
      <c r="E25" s="220"/>
    </row>
    <row r="26" spans="1:5" ht="18.75" hidden="1">
      <c r="A26" s="202" t="s">
        <v>315</v>
      </c>
      <c r="B26" s="203"/>
      <c r="C26" s="203"/>
      <c r="D26" s="203"/>
      <c r="E26" s="221"/>
    </row>
    <row r="27" spans="1:5" ht="18" hidden="1">
      <c r="A27" s="244" t="s">
        <v>335</v>
      </c>
      <c r="B27" s="251">
        <f>B28+B29</f>
        <v>0</v>
      </c>
      <c r="C27" s="251">
        <f>C28+C29</f>
        <v>0</v>
      </c>
      <c r="D27" s="251">
        <f>C27-B27</f>
        <v>0</v>
      </c>
      <c r="E27" s="245"/>
    </row>
    <row r="28" spans="1:5" ht="54" hidden="1">
      <c r="A28" s="246" t="s">
        <v>336</v>
      </c>
      <c r="B28" s="252"/>
      <c r="C28" s="252"/>
      <c r="D28" s="252">
        <f>C28-B28</f>
        <v>0</v>
      </c>
      <c r="E28" s="246" t="s">
        <v>439</v>
      </c>
    </row>
    <row r="29" spans="1:5" ht="90" hidden="1">
      <c r="A29" s="246" t="s">
        <v>371</v>
      </c>
      <c r="B29" s="252"/>
      <c r="C29" s="252"/>
      <c r="D29" s="252">
        <f>C29-B29</f>
        <v>0</v>
      </c>
      <c r="E29" s="267" t="s">
        <v>476</v>
      </c>
    </row>
    <row r="30" spans="1:5" ht="18.75" hidden="1">
      <c r="A30" s="222" t="s">
        <v>326</v>
      </c>
      <c r="B30" s="279">
        <f>B31+B32</f>
        <v>0</v>
      </c>
      <c r="C30" s="279">
        <f>C31+C32+C33</f>
        <v>30000</v>
      </c>
      <c r="D30" s="279">
        <f>D31+D32+D33</f>
        <v>30000</v>
      </c>
      <c r="E30" s="774"/>
    </row>
    <row r="31" spans="1:5" ht="45" customHeight="1" hidden="1">
      <c r="A31" s="204" t="s">
        <v>407</v>
      </c>
      <c r="B31" s="223"/>
      <c r="C31" s="223"/>
      <c r="D31" s="223">
        <f aca="true" t="shared" si="1" ref="D31:D51">C31-B31</f>
        <v>0</v>
      </c>
      <c r="E31" s="775"/>
    </row>
    <row r="32" spans="1:5" ht="37.5" hidden="1">
      <c r="A32" s="204" t="s">
        <v>327</v>
      </c>
      <c r="B32" s="205"/>
      <c r="C32" s="205"/>
      <c r="D32" s="205">
        <f t="shared" si="1"/>
        <v>0</v>
      </c>
      <c r="E32" s="225" t="s">
        <v>459</v>
      </c>
    </row>
    <row r="33" spans="1:5" ht="90" hidden="1">
      <c r="A33" s="246" t="s">
        <v>371</v>
      </c>
      <c r="B33" s="252"/>
      <c r="C33" s="252">
        <v>30000</v>
      </c>
      <c r="D33" s="252">
        <f>C33-B33</f>
        <v>30000</v>
      </c>
      <c r="E33" s="267" t="s">
        <v>573</v>
      </c>
    </row>
    <row r="34" spans="1:5" ht="18.75" hidden="1">
      <c r="A34" s="222" t="s">
        <v>309</v>
      </c>
      <c r="B34" s="279">
        <f>B35+B36</f>
        <v>0</v>
      </c>
      <c r="C34" s="279">
        <f>C35+C36</f>
        <v>0</v>
      </c>
      <c r="D34" s="279">
        <f>D35+D36</f>
        <v>0</v>
      </c>
      <c r="E34" s="774"/>
    </row>
    <row r="35" spans="1:5" ht="53.25" customHeight="1" hidden="1">
      <c r="A35" s="204" t="s">
        <v>310</v>
      </c>
      <c r="B35" s="223"/>
      <c r="C35" s="223"/>
      <c r="D35" s="223">
        <f>C35-B35</f>
        <v>0</v>
      </c>
      <c r="E35" s="775"/>
    </row>
    <row r="36" spans="1:5" ht="131.25" hidden="1">
      <c r="A36" s="204" t="s">
        <v>501</v>
      </c>
      <c r="B36" s="205">
        <v>0</v>
      </c>
      <c r="C36" s="205"/>
      <c r="D36" s="205">
        <f>C36-B36</f>
        <v>0</v>
      </c>
      <c r="E36" s="225" t="s">
        <v>502</v>
      </c>
    </row>
    <row r="37" spans="1:5" ht="18.75" hidden="1">
      <c r="A37" s="222" t="s">
        <v>307</v>
      </c>
      <c r="B37" s="275">
        <f>B38</f>
        <v>0</v>
      </c>
      <c r="C37" s="275">
        <f>C38</f>
        <v>0</v>
      </c>
      <c r="D37" s="275">
        <f>D38</f>
        <v>0</v>
      </c>
      <c r="E37" s="224"/>
    </row>
    <row r="38" spans="1:5" ht="53.25" customHeight="1" hidden="1">
      <c r="A38" s="206" t="s">
        <v>314</v>
      </c>
      <c r="B38" s="205">
        <v>0</v>
      </c>
      <c r="C38" s="205"/>
      <c r="D38" s="205">
        <f>C38-B38</f>
        <v>0</v>
      </c>
      <c r="E38" s="196" t="s">
        <v>417</v>
      </c>
    </row>
    <row r="39" spans="1:5" ht="18.75" hidden="1">
      <c r="A39" s="222" t="s">
        <v>312</v>
      </c>
      <c r="B39" s="275">
        <f>B44+B45+B47+B42+B51+B40+B48+B50+B43+B49+B52+B46</f>
        <v>139217.83</v>
      </c>
      <c r="C39" s="275">
        <f>C44+C45+C47+C42+C51+C40+C48+C50+C43+C49+C52+C46</f>
        <v>156424.83000000002</v>
      </c>
      <c r="D39" s="275">
        <f>D44+D45+D47+D42+D51+D40+D48+D50+D43+D49+D52+D46</f>
        <v>17207.000000000015</v>
      </c>
      <c r="E39" s="224"/>
    </row>
    <row r="40" spans="1:5" ht="44.25" customHeight="1" hidden="1">
      <c r="A40" s="206" t="s">
        <v>313</v>
      </c>
      <c r="B40" s="205"/>
      <c r="C40" s="205"/>
      <c r="D40" s="205">
        <f t="shared" si="1"/>
        <v>0</v>
      </c>
      <c r="E40" s="196" t="s">
        <v>562</v>
      </c>
    </row>
    <row r="41" spans="1:5" ht="44.25" customHeight="1" hidden="1">
      <c r="A41" s="206" t="s">
        <v>328</v>
      </c>
      <c r="B41" s="205"/>
      <c r="C41" s="205"/>
      <c r="D41" s="205">
        <f t="shared" si="1"/>
        <v>0</v>
      </c>
      <c r="E41" s="196" t="s">
        <v>329</v>
      </c>
    </row>
    <row r="42" spans="1:5" ht="58.5" customHeight="1" hidden="1">
      <c r="A42" s="206" t="s">
        <v>330</v>
      </c>
      <c r="B42" s="205"/>
      <c r="C42" s="205"/>
      <c r="D42" s="205">
        <f t="shared" si="1"/>
        <v>0</v>
      </c>
      <c r="E42" s="196" t="s">
        <v>437</v>
      </c>
    </row>
    <row r="43" spans="1:5" ht="59.25" customHeight="1" hidden="1">
      <c r="A43" s="196" t="s">
        <v>308</v>
      </c>
      <c r="B43" s="207"/>
      <c r="C43" s="207"/>
      <c r="D43" s="205">
        <f t="shared" si="1"/>
        <v>0</v>
      </c>
      <c r="E43" s="196" t="s">
        <v>510</v>
      </c>
    </row>
    <row r="44" spans="1:5" ht="56.25" customHeight="1" hidden="1">
      <c r="A44" s="206" t="s">
        <v>314</v>
      </c>
      <c r="B44" s="208"/>
      <c r="C44" s="208"/>
      <c r="D44" s="205">
        <f t="shared" si="1"/>
        <v>0</v>
      </c>
      <c r="E44" s="196" t="s">
        <v>566</v>
      </c>
    </row>
    <row r="45" spans="1:5" ht="56.25" customHeight="1" hidden="1">
      <c r="A45" s="209" t="s">
        <v>396</v>
      </c>
      <c r="B45" s="205"/>
      <c r="C45" s="205"/>
      <c r="D45" s="210">
        <f t="shared" si="1"/>
        <v>0</v>
      </c>
      <c r="E45" s="196" t="s">
        <v>477</v>
      </c>
    </row>
    <row r="46" spans="1:5" ht="56.25" customHeight="1" hidden="1">
      <c r="A46" s="209" t="s">
        <v>460</v>
      </c>
      <c r="B46" s="205">
        <v>0</v>
      </c>
      <c r="C46" s="205"/>
      <c r="D46" s="210">
        <f>C46-B46</f>
        <v>0</v>
      </c>
      <c r="E46" s="196" t="s">
        <v>461</v>
      </c>
    </row>
    <row r="47" spans="1:5" ht="56.25" customHeight="1" hidden="1">
      <c r="A47" s="209" t="s">
        <v>331</v>
      </c>
      <c r="B47" s="205">
        <v>139217.83</v>
      </c>
      <c r="C47" s="205">
        <v>126424.83</v>
      </c>
      <c r="D47" s="210">
        <f t="shared" si="1"/>
        <v>-12792.999999999985</v>
      </c>
      <c r="E47" s="196" t="s">
        <v>437</v>
      </c>
    </row>
    <row r="48" spans="1:5" ht="39" customHeight="1" hidden="1">
      <c r="A48" s="209" t="s">
        <v>420</v>
      </c>
      <c r="B48" s="205"/>
      <c r="C48" s="205"/>
      <c r="D48" s="210">
        <f>C48-B48</f>
        <v>0</v>
      </c>
      <c r="E48" s="196" t="s">
        <v>338</v>
      </c>
    </row>
    <row r="49" spans="1:5" ht="75.75" customHeight="1" hidden="1">
      <c r="A49" s="209" t="s">
        <v>339</v>
      </c>
      <c r="B49" s="205">
        <v>0</v>
      </c>
      <c r="C49" s="205">
        <v>20000</v>
      </c>
      <c r="D49" s="210">
        <f>C49-B49</f>
        <v>20000</v>
      </c>
      <c r="E49" s="196" t="s">
        <v>574</v>
      </c>
    </row>
    <row r="50" spans="1:5" ht="62.25" customHeight="1" hidden="1">
      <c r="A50" s="209" t="s">
        <v>421</v>
      </c>
      <c r="B50" s="205">
        <v>0</v>
      </c>
      <c r="C50" s="205">
        <v>10000</v>
      </c>
      <c r="D50" s="210">
        <f>C50-B50</f>
        <v>10000</v>
      </c>
      <c r="E50" s="196" t="s">
        <v>575</v>
      </c>
    </row>
    <row r="51" spans="1:5" ht="63.75" customHeight="1" hidden="1">
      <c r="A51" s="209" t="s">
        <v>341</v>
      </c>
      <c r="B51" s="205"/>
      <c r="C51" s="205"/>
      <c r="D51" s="210">
        <f t="shared" si="1"/>
        <v>0</v>
      </c>
      <c r="E51" s="196" t="s">
        <v>517</v>
      </c>
    </row>
    <row r="52" spans="1:5" ht="72.75" customHeight="1" hidden="1">
      <c r="A52" s="209" t="s">
        <v>354</v>
      </c>
      <c r="B52" s="205"/>
      <c r="C52" s="205"/>
      <c r="D52" s="210">
        <f>C52-B52</f>
        <v>0</v>
      </c>
      <c r="E52" s="196" t="s">
        <v>543</v>
      </c>
    </row>
    <row r="53" spans="1:5" ht="18.75" hidden="1">
      <c r="A53" s="211" t="s">
        <v>294</v>
      </c>
      <c r="B53" s="277">
        <f>B42+B47+B51+B40+B43+B44+B50+B52</f>
        <v>139217.83</v>
      </c>
      <c r="C53" s="277">
        <f>C42+C47+C51+C40+C43+C44+C50+C52</f>
        <v>136424.83000000002</v>
      </c>
      <c r="D53" s="277">
        <f>D42+D47+D51+D40+D43+D44+D50+D52</f>
        <v>-2792.9999999999854</v>
      </c>
      <c r="E53" s="196"/>
    </row>
    <row r="54" spans="1:5" ht="18.75" hidden="1">
      <c r="A54" s="222" t="s">
        <v>387</v>
      </c>
      <c r="B54" s="275">
        <f>B55</f>
        <v>821462.57</v>
      </c>
      <c r="C54" s="275">
        <f>C55</f>
        <v>933049.46</v>
      </c>
      <c r="D54" s="275">
        <f>D55</f>
        <v>111586.89000000001</v>
      </c>
      <c r="E54" s="224"/>
    </row>
    <row r="55" spans="1:5" ht="93.75" hidden="1">
      <c r="A55" s="206" t="s">
        <v>330</v>
      </c>
      <c r="B55" s="205">
        <v>821462.57</v>
      </c>
      <c r="C55" s="205">
        <v>933049.46</v>
      </c>
      <c r="D55" s="205">
        <f aca="true" t="shared" si="2" ref="D55:D64">C55-B55</f>
        <v>111586.89000000001</v>
      </c>
      <c r="E55" s="196" t="s">
        <v>576</v>
      </c>
    </row>
    <row r="56" spans="1:5" ht="18.75" hidden="1">
      <c r="A56" s="211" t="s">
        <v>294</v>
      </c>
      <c r="B56" s="277">
        <f>B55</f>
        <v>821462.57</v>
      </c>
      <c r="C56" s="277">
        <f>C55</f>
        <v>933049.46</v>
      </c>
      <c r="D56" s="277">
        <f>D55</f>
        <v>111586.89000000001</v>
      </c>
      <c r="E56" s="196"/>
    </row>
    <row r="57" spans="1:5" ht="18.75" hidden="1">
      <c r="A57" s="222" t="s">
        <v>492</v>
      </c>
      <c r="B57" s="275">
        <f>B58</f>
        <v>0</v>
      </c>
      <c r="C57" s="275">
        <f>C58</f>
        <v>0</v>
      </c>
      <c r="D57" s="275">
        <f>D58</f>
        <v>0</v>
      </c>
      <c r="E57" s="224"/>
    </row>
    <row r="58" spans="1:5" ht="131.25" hidden="1">
      <c r="A58" s="206" t="s">
        <v>493</v>
      </c>
      <c r="B58" s="205"/>
      <c r="C58" s="205"/>
      <c r="D58" s="205">
        <f>C58-B58</f>
        <v>0</v>
      </c>
      <c r="E58" s="196" t="s">
        <v>494</v>
      </c>
    </row>
    <row r="59" spans="1:5" ht="18" hidden="1">
      <c r="A59" s="244" t="s">
        <v>343</v>
      </c>
      <c r="B59" s="251">
        <f>B60</f>
        <v>0</v>
      </c>
      <c r="C59" s="251">
        <f>C60</f>
        <v>0</v>
      </c>
      <c r="D59" s="251">
        <f t="shared" si="2"/>
        <v>0</v>
      </c>
      <c r="E59" s="254"/>
    </row>
    <row r="60" spans="1:5" s="272" customFormat="1" ht="36" hidden="1">
      <c r="A60" s="256" t="s">
        <v>342</v>
      </c>
      <c r="B60" s="252"/>
      <c r="C60" s="252"/>
      <c r="D60" s="252">
        <f t="shared" si="2"/>
        <v>0</v>
      </c>
      <c r="E60" s="246" t="s">
        <v>567</v>
      </c>
    </row>
    <row r="61" spans="1:5" ht="18" hidden="1">
      <c r="A61" s="244" t="s">
        <v>405</v>
      </c>
      <c r="B61" s="251">
        <f>B62</f>
        <v>0</v>
      </c>
      <c r="C61" s="251">
        <f>C62</f>
        <v>0</v>
      </c>
      <c r="D61" s="251">
        <f t="shared" si="2"/>
        <v>0</v>
      </c>
      <c r="E61" s="254"/>
    </row>
    <row r="62" spans="1:5" s="272" customFormat="1" ht="72" hidden="1">
      <c r="A62" s="256" t="s">
        <v>403</v>
      </c>
      <c r="B62" s="252"/>
      <c r="C62" s="252"/>
      <c r="D62" s="252">
        <f t="shared" si="2"/>
        <v>0</v>
      </c>
      <c r="E62" s="246" t="s">
        <v>404</v>
      </c>
    </row>
    <row r="63" spans="1:5" ht="18" hidden="1">
      <c r="A63" s="244" t="s">
        <v>405</v>
      </c>
      <c r="B63" s="251">
        <f>B64</f>
        <v>0</v>
      </c>
      <c r="C63" s="251">
        <f>C64</f>
        <v>0</v>
      </c>
      <c r="D63" s="251">
        <f t="shared" si="2"/>
        <v>0</v>
      </c>
      <c r="E63" s="254"/>
    </row>
    <row r="64" spans="1:5" s="272" customFormat="1" ht="36" hidden="1">
      <c r="A64" s="256" t="s">
        <v>422</v>
      </c>
      <c r="B64" s="252"/>
      <c r="C64" s="252"/>
      <c r="D64" s="252">
        <f t="shared" si="2"/>
        <v>0</v>
      </c>
      <c r="E64" s="246" t="s">
        <v>423</v>
      </c>
    </row>
    <row r="65" spans="1:6" s="272" customFormat="1" ht="34.5" customHeight="1" hidden="1">
      <c r="A65" s="288" t="s">
        <v>431</v>
      </c>
      <c r="B65" s="290">
        <v>0</v>
      </c>
      <c r="C65" s="290"/>
      <c r="D65" s="216">
        <f>C65-B65</f>
        <v>0</v>
      </c>
      <c r="E65" s="289" t="s">
        <v>430</v>
      </c>
      <c r="F65" s="291"/>
    </row>
    <row r="66" spans="1:5" ht="18.75" hidden="1">
      <c r="A66" s="219" t="s">
        <v>294</v>
      </c>
      <c r="B66" s="226">
        <f>B57</f>
        <v>0</v>
      </c>
      <c r="C66" s="226">
        <f>C57</f>
        <v>0</v>
      </c>
      <c r="D66" s="226">
        <f>D57</f>
        <v>0</v>
      </c>
      <c r="E66" s="220"/>
    </row>
    <row r="67" spans="1:5" s="282" customFormat="1" ht="21" customHeight="1" hidden="1">
      <c r="A67" s="284" t="s">
        <v>408</v>
      </c>
      <c r="B67" s="285"/>
      <c r="C67" s="284"/>
      <c r="D67" s="286"/>
      <c r="E67" s="284"/>
    </row>
    <row r="68" spans="1:5" s="282" customFormat="1" ht="21" customHeight="1" hidden="1">
      <c r="A68" s="280" t="s">
        <v>438</v>
      </c>
      <c r="B68" s="281"/>
      <c r="C68" s="280"/>
      <c r="D68" s="283"/>
      <c r="E68" s="280"/>
    </row>
    <row r="69" spans="1:5" ht="30.75" customHeight="1">
      <c r="A69" s="794" t="s">
        <v>333</v>
      </c>
      <c r="B69" s="794"/>
      <c r="C69" s="794"/>
      <c r="D69" s="794"/>
      <c r="E69" s="794"/>
    </row>
    <row r="70" spans="1:5" ht="17.25" customHeight="1">
      <c r="A70" s="788" t="s">
        <v>389</v>
      </c>
      <c r="B70" s="788"/>
      <c r="C70" s="788"/>
      <c r="D70" s="788"/>
      <c r="E70" s="788"/>
    </row>
    <row r="71" spans="1:5" ht="36">
      <c r="A71" s="255" t="s">
        <v>303</v>
      </c>
      <c r="B71" s="248" t="s">
        <v>587</v>
      </c>
      <c r="C71" s="248" t="s">
        <v>304</v>
      </c>
      <c r="D71" s="248" t="s">
        <v>261</v>
      </c>
      <c r="E71" s="255" t="s">
        <v>305</v>
      </c>
    </row>
    <row r="72" spans="1:5" ht="19.5" customHeight="1" hidden="1">
      <c r="A72" s="785" t="s">
        <v>332</v>
      </c>
      <c r="B72" s="786"/>
      <c r="C72" s="786"/>
      <c r="D72" s="786"/>
      <c r="E72" s="787"/>
    </row>
    <row r="73" spans="1:5" ht="37.5" customHeight="1" hidden="1">
      <c r="A73" s="246" t="s">
        <v>334</v>
      </c>
      <c r="B73" s="263"/>
      <c r="C73" s="263"/>
      <c r="D73" s="263">
        <f>C73-B73</f>
        <v>0</v>
      </c>
      <c r="E73" s="246" t="s">
        <v>463</v>
      </c>
    </row>
    <row r="74" spans="1:5" ht="18" hidden="1">
      <c r="A74" s="247" t="s">
        <v>294</v>
      </c>
      <c r="B74" s="248"/>
      <c r="C74" s="248"/>
      <c r="D74" s="249">
        <f>D73</f>
        <v>0</v>
      </c>
      <c r="E74" s="250"/>
    </row>
    <row r="75" spans="1:5" ht="18">
      <c r="A75" s="785" t="s">
        <v>306</v>
      </c>
      <c r="B75" s="786"/>
      <c r="C75" s="786"/>
      <c r="D75" s="786"/>
      <c r="E75" s="787"/>
    </row>
    <row r="76" spans="1:5" ht="18" hidden="1">
      <c r="A76" s="244" t="s">
        <v>335</v>
      </c>
      <c r="B76" s="251">
        <f>B77+B78</f>
        <v>0</v>
      </c>
      <c r="C76" s="251">
        <f>C77+C78</f>
        <v>0</v>
      </c>
      <c r="D76" s="251">
        <f aca="true" t="shared" si="3" ref="D76:D93">C76-B76</f>
        <v>0</v>
      </c>
      <c r="E76" s="245"/>
    </row>
    <row r="77" spans="1:5" ht="54" hidden="1">
      <c r="A77" s="246" t="s">
        <v>336</v>
      </c>
      <c r="B77" s="252"/>
      <c r="C77" s="252"/>
      <c r="D77" s="252">
        <f t="shared" si="3"/>
        <v>0</v>
      </c>
      <c r="E77" s="246" t="s">
        <v>439</v>
      </c>
    </row>
    <row r="78" spans="1:5" ht="90" hidden="1">
      <c r="A78" s="246" t="s">
        <v>371</v>
      </c>
      <c r="B78" s="252"/>
      <c r="C78" s="252"/>
      <c r="D78" s="252">
        <f t="shared" si="3"/>
        <v>0</v>
      </c>
      <c r="E78" s="267" t="s">
        <v>382</v>
      </c>
    </row>
    <row r="79" spans="1:5" ht="18" customHeight="1" hidden="1">
      <c r="A79" s="253" t="s">
        <v>326</v>
      </c>
      <c r="B79" s="270">
        <f>B82+B80+B81</f>
        <v>0</v>
      </c>
      <c r="C79" s="270">
        <f>C82+C80+C81</f>
        <v>0</v>
      </c>
      <c r="D79" s="270">
        <f>D82+D80+D81</f>
        <v>0</v>
      </c>
      <c r="E79" s="271"/>
    </row>
    <row r="80" spans="1:5" ht="38.25" customHeight="1" hidden="1">
      <c r="A80" s="246" t="s">
        <v>327</v>
      </c>
      <c r="B80" s="252"/>
      <c r="C80" s="252">
        <v>0</v>
      </c>
      <c r="D80" s="252">
        <f t="shared" si="3"/>
        <v>0</v>
      </c>
      <c r="E80" s="267" t="s">
        <v>382</v>
      </c>
    </row>
    <row r="81" spans="1:5" ht="38.25" customHeight="1" hidden="1">
      <c r="A81" s="246" t="s">
        <v>314</v>
      </c>
      <c r="B81" s="252"/>
      <c r="C81" s="252"/>
      <c r="D81" s="252">
        <f t="shared" si="3"/>
        <v>0</v>
      </c>
      <c r="E81" s="267" t="s">
        <v>382</v>
      </c>
    </row>
    <row r="82" spans="1:5" ht="93" customHeight="1" hidden="1">
      <c r="A82" s="246" t="s">
        <v>371</v>
      </c>
      <c r="B82" s="252"/>
      <c r="C82" s="252"/>
      <c r="D82" s="252">
        <f t="shared" si="3"/>
        <v>0</v>
      </c>
      <c r="E82" s="267" t="s">
        <v>382</v>
      </c>
    </row>
    <row r="83" spans="1:5" ht="18">
      <c r="A83" s="244" t="s">
        <v>309</v>
      </c>
      <c r="B83" s="251">
        <f>B84</f>
        <v>8137833.76</v>
      </c>
      <c r="C83" s="251">
        <f>C84</f>
        <v>8044233.76</v>
      </c>
      <c r="D83" s="251">
        <f t="shared" si="3"/>
        <v>-93600</v>
      </c>
      <c r="E83" s="254"/>
    </row>
    <row r="84" spans="1:5" s="272" customFormat="1" ht="54">
      <c r="A84" s="256" t="s">
        <v>310</v>
      </c>
      <c r="B84" s="252">
        <v>8137833.76</v>
      </c>
      <c r="C84" s="252">
        <v>8044233.76</v>
      </c>
      <c r="D84" s="252">
        <f t="shared" si="3"/>
        <v>-93600</v>
      </c>
      <c r="E84" s="302" t="s">
        <v>582</v>
      </c>
    </row>
    <row r="85" spans="1:5" ht="18">
      <c r="A85" s="244" t="s">
        <v>312</v>
      </c>
      <c r="B85" s="251">
        <f>B86+B87+B88+B89+B92+B90</f>
        <v>876817.05</v>
      </c>
      <c r="C85" s="251">
        <f>C86+C87+C88+C89+C92+C90</f>
        <v>970417.05</v>
      </c>
      <c r="D85" s="251">
        <f>D86+D87+D88+D89+D92+D90+D91</f>
        <v>93600</v>
      </c>
      <c r="E85" s="245"/>
    </row>
    <row r="86" spans="1:5" ht="59.25" customHeight="1" hidden="1">
      <c r="A86" s="257" t="s">
        <v>330</v>
      </c>
      <c r="B86" s="252"/>
      <c r="C86" s="252"/>
      <c r="D86" s="252">
        <f>C86-B86</f>
        <v>0</v>
      </c>
      <c r="E86" s="258" t="s">
        <v>580</v>
      </c>
    </row>
    <row r="87" spans="1:5" ht="57" customHeight="1" hidden="1">
      <c r="A87" s="257" t="s">
        <v>308</v>
      </c>
      <c r="B87" s="252"/>
      <c r="C87" s="252"/>
      <c r="D87" s="252">
        <f t="shared" si="3"/>
        <v>0</v>
      </c>
      <c r="E87" s="258" t="s">
        <v>581</v>
      </c>
    </row>
    <row r="88" spans="1:5" ht="54" customHeight="1">
      <c r="A88" s="257" t="s">
        <v>314</v>
      </c>
      <c r="B88" s="252">
        <v>876817.05</v>
      </c>
      <c r="C88" s="252">
        <v>970417.05</v>
      </c>
      <c r="D88" s="252">
        <f t="shared" si="3"/>
        <v>93600</v>
      </c>
      <c r="E88" s="302" t="s">
        <v>582</v>
      </c>
    </row>
    <row r="89" spans="1:5" ht="61.5" customHeight="1" hidden="1">
      <c r="A89" s="266" t="s">
        <v>331</v>
      </c>
      <c r="B89" s="263"/>
      <c r="C89" s="263"/>
      <c r="D89" s="252">
        <f t="shared" si="3"/>
        <v>0</v>
      </c>
      <c r="E89" s="258" t="s">
        <v>425</v>
      </c>
    </row>
    <row r="90" spans="1:5" ht="39" customHeight="1" hidden="1">
      <c r="A90" s="209" t="s">
        <v>420</v>
      </c>
      <c r="B90" s="205"/>
      <c r="C90" s="205"/>
      <c r="D90" s="210">
        <f>C90-B90</f>
        <v>0</v>
      </c>
      <c r="E90" s="302" t="s">
        <v>382</v>
      </c>
    </row>
    <row r="91" spans="1:5" ht="72" customHeight="1" hidden="1">
      <c r="A91" s="257" t="s">
        <v>339</v>
      </c>
      <c r="B91" s="252"/>
      <c r="C91" s="252"/>
      <c r="D91" s="252">
        <f>C91-B91</f>
        <v>0</v>
      </c>
      <c r="E91" s="258" t="s">
        <v>382</v>
      </c>
    </row>
    <row r="92" spans="1:5" ht="55.5" customHeight="1" hidden="1">
      <c r="A92" s="257" t="s">
        <v>341</v>
      </c>
      <c r="B92" s="252"/>
      <c r="C92" s="252"/>
      <c r="D92" s="252">
        <f t="shared" si="3"/>
        <v>0</v>
      </c>
      <c r="E92" s="267" t="s">
        <v>482</v>
      </c>
    </row>
    <row r="93" spans="1:5" ht="18" hidden="1">
      <c r="A93" s="244" t="s">
        <v>387</v>
      </c>
      <c r="B93" s="251">
        <f>B94</f>
        <v>0</v>
      </c>
      <c r="C93" s="251">
        <f>C94</f>
        <v>0</v>
      </c>
      <c r="D93" s="251">
        <f t="shared" si="3"/>
        <v>0</v>
      </c>
      <c r="E93" s="245"/>
    </row>
    <row r="94" spans="1:5" ht="59.25" customHeight="1" hidden="1">
      <c r="A94" s="257" t="s">
        <v>330</v>
      </c>
      <c r="B94" s="252"/>
      <c r="C94" s="252"/>
      <c r="D94" s="252">
        <f>C94-B94</f>
        <v>0</v>
      </c>
      <c r="E94" s="196" t="s">
        <v>583</v>
      </c>
    </row>
    <row r="95" spans="1:5" ht="18" hidden="1">
      <c r="A95" s="244" t="s">
        <v>311</v>
      </c>
      <c r="B95" s="251">
        <f>B96</f>
        <v>0</v>
      </c>
      <c r="C95" s="251">
        <f>C96</f>
        <v>0</v>
      </c>
      <c r="D95" s="251">
        <f>C95-B95</f>
        <v>0</v>
      </c>
      <c r="E95" s="254"/>
    </row>
    <row r="96" spans="1:5" s="272" customFormat="1" ht="36" hidden="1">
      <c r="A96" s="256" t="s">
        <v>342</v>
      </c>
      <c r="B96" s="252"/>
      <c r="C96" s="252"/>
      <c r="D96" s="252">
        <f>C96-B96</f>
        <v>0</v>
      </c>
      <c r="E96" s="258" t="s">
        <v>382</v>
      </c>
    </row>
    <row r="97" spans="1:5" ht="18.75" hidden="1">
      <c r="A97" s="219" t="s">
        <v>294</v>
      </c>
      <c r="B97" s="226"/>
      <c r="C97" s="226"/>
      <c r="D97" s="226">
        <f>D76+D83+D85+D95+D79+D93</f>
        <v>0</v>
      </c>
      <c r="E97" s="220"/>
    </row>
    <row r="98" spans="1:5" ht="17.25" customHeight="1" hidden="1">
      <c r="A98" s="788" t="s">
        <v>386</v>
      </c>
      <c r="B98" s="788"/>
      <c r="C98" s="788"/>
      <c r="D98" s="788"/>
      <c r="E98" s="788"/>
    </row>
    <row r="99" spans="1:5" ht="36" hidden="1">
      <c r="A99" s="255" t="s">
        <v>303</v>
      </c>
      <c r="B99" s="248" t="s">
        <v>542</v>
      </c>
      <c r="C99" s="248" t="s">
        <v>304</v>
      </c>
      <c r="D99" s="248" t="s">
        <v>261</v>
      </c>
      <c r="E99" s="255" t="s">
        <v>305</v>
      </c>
    </row>
    <row r="100" spans="1:5" ht="19.5" customHeight="1" hidden="1">
      <c r="A100" s="785" t="s">
        <v>332</v>
      </c>
      <c r="B100" s="786"/>
      <c r="C100" s="786"/>
      <c r="D100" s="786"/>
      <c r="E100" s="787"/>
    </row>
    <row r="101" spans="1:5" ht="37.5" customHeight="1" hidden="1">
      <c r="A101" s="246" t="s">
        <v>334</v>
      </c>
      <c r="B101" s="263">
        <v>19376000</v>
      </c>
      <c r="C101" s="263">
        <v>20539687</v>
      </c>
      <c r="D101" s="263">
        <f>C101-B101</f>
        <v>1163687</v>
      </c>
      <c r="E101" s="246"/>
    </row>
    <row r="102" spans="1:5" ht="18" hidden="1">
      <c r="A102" s="247" t="s">
        <v>294</v>
      </c>
      <c r="B102" s="248"/>
      <c r="C102" s="248"/>
      <c r="D102" s="249">
        <f>D101</f>
        <v>1163687</v>
      </c>
      <c r="E102" s="250"/>
    </row>
    <row r="103" spans="1:5" ht="18" hidden="1">
      <c r="A103" s="785" t="s">
        <v>306</v>
      </c>
      <c r="B103" s="786"/>
      <c r="C103" s="786"/>
      <c r="D103" s="786"/>
      <c r="E103" s="787"/>
    </row>
    <row r="104" spans="1:5" ht="18" hidden="1">
      <c r="A104" s="244" t="s">
        <v>335</v>
      </c>
      <c r="B104" s="251">
        <f>B105+B106</f>
        <v>14232415</v>
      </c>
      <c r="C104" s="251">
        <f>C105+C106</f>
        <v>14750848</v>
      </c>
      <c r="D104" s="251">
        <f aca="true" t="shared" si="4" ref="D104:D119">C104-B104</f>
        <v>518433</v>
      </c>
      <c r="E104" s="245"/>
    </row>
    <row r="105" spans="1:5" ht="54" hidden="1">
      <c r="A105" s="246" t="s">
        <v>336</v>
      </c>
      <c r="B105" s="252">
        <v>14232415</v>
      </c>
      <c r="C105" s="252">
        <v>14750848</v>
      </c>
      <c r="D105" s="252">
        <f t="shared" si="4"/>
        <v>518433</v>
      </c>
      <c r="E105" s="246" t="s">
        <v>439</v>
      </c>
    </row>
    <row r="106" spans="1:5" ht="90" hidden="1">
      <c r="A106" s="246" t="s">
        <v>371</v>
      </c>
      <c r="B106" s="252"/>
      <c r="C106" s="252"/>
      <c r="D106" s="252">
        <f t="shared" si="4"/>
        <v>0</v>
      </c>
      <c r="E106" s="267" t="s">
        <v>382</v>
      </c>
    </row>
    <row r="107" spans="1:5" ht="18" customHeight="1" hidden="1">
      <c r="A107" s="253" t="s">
        <v>326</v>
      </c>
      <c r="B107" s="270">
        <f>B110+B108+B109</f>
        <v>0</v>
      </c>
      <c r="C107" s="270">
        <f>C110+C108+C109</f>
        <v>0</v>
      </c>
      <c r="D107" s="270">
        <f>D110+D108+D109</f>
        <v>0</v>
      </c>
      <c r="E107" s="271"/>
    </row>
    <row r="108" spans="1:5" ht="38.25" customHeight="1" hidden="1">
      <c r="A108" s="246" t="s">
        <v>327</v>
      </c>
      <c r="B108" s="252"/>
      <c r="C108" s="252">
        <v>0</v>
      </c>
      <c r="D108" s="252">
        <f>C108-B108</f>
        <v>0</v>
      </c>
      <c r="E108" s="267" t="s">
        <v>382</v>
      </c>
    </row>
    <row r="109" spans="1:5" ht="38.25" customHeight="1" hidden="1">
      <c r="A109" s="246" t="s">
        <v>314</v>
      </c>
      <c r="B109" s="252"/>
      <c r="C109" s="252"/>
      <c r="D109" s="252">
        <f>C109-B109</f>
        <v>0</v>
      </c>
      <c r="E109" s="267" t="s">
        <v>382</v>
      </c>
    </row>
    <row r="110" spans="1:5" ht="93" customHeight="1" hidden="1">
      <c r="A110" s="246" t="s">
        <v>371</v>
      </c>
      <c r="B110" s="252"/>
      <c r="C110" s="252"/>
      <c r="D110" s="252">
        <f t="shared" si="4"/>
        <v>0</v>
      </c>
      <c r="E110" s="267" t="s">
        <v>382</v>
      </c>
    </row>
    <row r="111" spans="1:5" ht="18" hidden="1">
      <c r="A111" s="244" t="s">
        <v>309</v>
      </c>
      <c r="B111" s="251">
        <f>B112</f>
        <v>3782826.16</v>
      </c>
      <c r="C111" s="251">
        <f>C112</f>
        <v>4428080.16</v>
      </c>
      <c r="D111" s="251">
        <f t="shared" si="4"/>
        <v>645254</v>
      </c>
      <c r="E111" s="254"/>
    </row>
    <row r="112" spans="1:5" s="272" customFormat="1" ht="54" hidden="1">
      <c r="A112" s="256" t="s">
        <v>310</v>
      </c>
      <c r="B112" s="252">
        <v>3782826.16</v>
      </c>
      <c r="C112" s="252">
        <v>4428080.16</v>
      </c>
      <c r="D112" s="252">
        <f t="shared" si="4"/>
        <v>645254</v>
      </c>
      <c r="E112" s="246" t="s">
        <v>439</v>
      </c>
    </row>
    <row r="113" spans="1:5" ht="18" hidden="1">
      <c r="A113" s="244" t="s">
        <v>312</v>
      </c>
      <c r="B113" s="251">
        <f>B114+B115+B116+B117+B119+B118</f>
        <v>18210</v>
      </c>
      <c r="C113" s="251">
        <f>C114+C115+C116+C117+C119+C118</f>
        <v>28210</v>
      </c>
      <c r="D113" s="251">
        <f>D114+D115+D116+D117+D119+D118</f>
        <v>10000</v>
      </c>
      <c r="E113" s="245"/>
    </row>
    <row r="114" spans="1:5" ht="59.25" customHeight="1" hidden="1">
      <c r="A114" s="257" t="s">
        <v>330</v>
      </c>
      <c r="B114" s="252"/>
      <c r="C114" s="252"/>
      <c r="D114" s="252">
        <f t="shared" si="4"/>
        <v>0</v>
      </c>
      <c r="E114" s="302" t="s">
        <v>391</v>
      </c>
    </row>
    <row r="115" spans="1:5" ht="57" customHeight="1" hidden="1">
      <c r="A115" s="257" t="s">
        <v>308</v>
      </c>
      <c r="B115" s="252"/>
      <c r="C115" s="252"/>
      <c r="D115" s="252">
        <f t="shared" si="4"/>
        <v>0</v>
      </c>
      <c r="E115" s="258" t="s">
        <v>512</v>
      </c>
    </row>
    <row r="116" spans="1:5" ht="54" customHeight="1" hidden="1">
      <c r="A116" s="257" t="s">
        <v>314</v>
      </c>
      <c r="B116" s="252">
        <v>18210</v>
      </c>
      <c r="C116" s="252">
        <v>28210</v>
      </c>
      <c r="D116" s="252">
        <f t="shared" si="4"/>
        <v>10000</v>
      </c>
      <c r="E116" s="302" t="s">
        <v>544</v>
      </c>
    </row>
    <row r="117" spans="1:5" ht="61.5" customHeight="1" hidden="1">
      <c r="A117" s="266" t="s">
        <v>331</v>
      </c>
      <c r="B117" s="263"/>
      <c r="C117" s="263"/>
      <c r="D117" s="252">
        <f t="shared" si="4"/>
        <v>0</v>
      </c>
      <c r="E117" s="257" t="s">
        <v>426</v>
      </c>
    </row>
    <row r="118" spans="1:5" ht="72" customHeight="1" hidden="1">
      <c r="A118" s="257" t="s">
        <v>339</v>
      </c>
      <c r="B118" s="252"/>
      <c r="C118" s="252"/>
      <c r="D118" s="252">
        <f t="shared" si="4"/>
        <v>0</v>
      </c>
      <c r="E118" s="267" t="s">
        <v>513</v>
      </c>
    </row>
    <row r="119" spans="1:5" ht="55.5" customHeight="1" hidden="1">
      <c r="A119" s="257" t="s">
        <v>341</v>
      </c>
      <c r="B119" s="252"/>
      <c r="C119" s="252"/>
      <c r="D119" s="252">
        <f t="shared" si="4"/>
        <v>0</v>
      </c>
      <c r="E119" s="258" t="s">
        <v>382</v>
      </c>
    </row>
    <row r="120" spans="1:5" ht="18" hidden="1">
      <c r="A120" s="244" t="s">
        <v>387</v>
      </c>
      <c r="B120" s="251">
        <f>B121</f>
        <v>0</v>
      </c>
      <c r="C120" s="251">
        <f>C121</f>
        <v>0</v>
      </c>
      <c r="D120" s="251">
        <f>C120-B120</f>
        <v>0</v>
      </c>
      <c r="E120" s="245"/>
    </row>
    <row r="121" spans="1:5" ht="59.25" customHeight="1" hidden="1">
      <c r="A121" s="257" t="s">
        <v>330</v>
      </c>
      <c r="B121" s="252"/>
      <c r="C121" s="252"/>
      <c r="D121" s="252">
        <f>C121-B121</f>
        <v>0</v>
      </c>
      <c r="E121" s="196" t="s">
        <v>511</v>
      </c>
    </row>
    <row r="122" spans="1:5" ht="18" hidden="1">
      <c r="A122" s="244" t="s">
        <v>311</v>
      </c>
      <c r="B122" s="251">
        <f>B123</f>
        <v>84784</v>
      </c>
      <c r="C122" s="251">
        <f>C123</f>
        <v>74784</v>
      </c>
      <c r="D122" s="251">
        <f>C122-B122</f>
        <v>-10000</v>
      </c>
      <c r="E122" s="254"/>
    </row>
    <row r="123" spans="1:5" s="272" customFormat="1" ht="36" hidden="1">
      <c r="A123" s="256" t="s">
        <v>342</v>
      </c>
      <c r="B123" s="252">
        <v>84784</v>
      </c>
      <c r="C123" s="252">
        <v>74784</v>
      </c>
      <c r="D123" s="252">
        <f>C123-B123</f>
        <v>-10000</v>
      </c>
      <c r="E123" s="267" t="s">
        <v>382</v>
      </c>
    </row>
    <row r="124" spans="1:5" ht="18.75" hidden="1">
      <c r="A124" s="219" t="s">
        <v>294</v>
      </c>
      <c r="B124" s="226"/>
      <c r="C124" s="226"/>
      <c r="D124" s="226">
        <f>D104+D111+D113+D122+D107+D120</f>
        <v>1163687</v>
      </c>
      <c r="E124" s="220"/>
    </row>
    <row r="125" spans="1:5" ht="17.25" customHeight="1" hidden="1">
      <c r="A125" s="788" t="s">
        <v>388</v>
      </c>
      <c r="B125" s="788"/>
      <c r="C125" s="788"/>
      <c r="D125" s="788"/>
      <c r="E125" s="788"/>
    </row>
    <row r="126" spans="1:5" ht="36" hidden="1">
      <c r="A126" s="255" t="s">
        <v>303</v>
      </c>
      <c r="B126" s="248" t="s">
        <v>542</v>
      </c>
      <c r="C126" s="248" t="s">
        <v>304</v>
      </c>
      <c r="D126" s="248" t="s">
        <v>261</v>
      </c>
      <c r="E126" s="255" t="s">
        <v>305</v>
      </c>
    </row>
    <row r="127" spans="1:5" ht="19.5" customHeight="1" hidden="1">
      <c r="A127" s="785" t="s">
        <v>332</v>
      </c>
      <c r="B127" s="786"/>
      <c r="C127" s="786"/>
      <c r="D127" s="786"/>
      <c r="E127" s="787"/>
    </row>
    <row r="128" spans="1:5" ht="37.5" customHeight="1" hidden="1">
      <c r="A128" s="246" t="s">
        <v>334</v>
      </c>
      <c r="B128" s="263">
        <v>2152800</v>
      </c>
      <c r="C128" s="263">
        <v>2227800</v>
      </c>
      <c r="D128" s="263">
        <f>C128-B128</f>
        <v>75000</v>
      </c>
      <c r="E128" s="246"/>
    </row>
    <row r="129" spans="1:5" ht="18" hidden="1">
      <c r="A129" s="247" t="s">
        <v>294</v>
      </c>
      <c r="B129" s="248"/>
      <c r="C129" s="248"/>
      <c r="D129" s="249">
        <f>D128</f>
        <v>75000</v>
      </c>
      <c r="E129" s="250"/>
    </row>
    <row r="130" spans="1:5" ht="18" hidden="1">
      <c r="A130" s="785" t="s">
        <v>306</v>
      </c>
      <c r="B130" s="786"/>
      <c r="C130" s="786"/>
      <c r="D130" s="786"/>
      <c r="E130" s="787"/>
    </row>
    <row r="131" spans="1:5" ht="18" hidden="1">
      <c r="A131" s="244" t="s">
        <v>335</v>
      </c>
      <c r="B131" s="251">
        <f>B132+B133</f>
        <v>1332152</v>
      </c>
      <c r="C131" s="251">
        <f>C132+C133</f>
        <v>1389757</v>
      </c>
      <c r="D131" s="251">
        <f aca="true" t="shared" si="5" ref="D131:D145">C131-B131</f>
        <v>57605</v>
      </c>
      <c r="E131" s="245"/>
    </row>
    <row r="132" spans="1:5" ht="54" hidden="1">
      <c r="A132" s="246" t="s">
        <v>336</v>
      </c>
      <c r="B132" s="252">
        <v>1332152</v>
      </c>
      <c r="C132" s="252">
        <v>1389757</v>
      </c>
      <c r="D132" s="252">
        <f t="shared" si="5"/>
        <v>57605</v>
      </c>
      <c r="E132" s="246" t="s">
        <v>439</v>
      </c>
    </row>
    <row r="133" spans="1:5" ht="90" hidden="1">
      <c r="A133" s="246" t="s">
        <v>371</v>
      </c>
      <c r="B133" s="252"/>
      <c r="C133" s="252"/>
      <c r="D133" s="252">
        <f t="shared" si="5"/>
        <v>0</v>
      </c>
      <c r="E133" s="267" t="s">
        <v>382</v>
      </c>
    </row>
    <row r="134" spans="1:5" ht="18" customHeight="1" hidden="1">
      <c r="A134" s="253" t="s">
        <v>326</v>
      </c>
      <c r="B134" s="270">
        <f>B136+B135</f>
        <v>0</v>
      </c>
      <c r="C134" s="270">
        <f>C136+C135</f>
        <v>0</v>
      </c>
      <c r="D134" s="270">
        <f>D136+D135</f>
        <v>0</v>
      </c>
      <c r="E134" s="271"/>
    </row>
    <row r="135" spans="1:5" ht="38.25" customHeight="1" hidden="1">
      <c r="A135" s="246" t="s">
        <v>314</v>
      </c>
      <c r="B135" s="252"/>
      <c r="C135" s="252"/>
      <c r="D135" s="252">
        <f t="shared" si="5"/>
        <v>0</v>
      </c>
      <c r="E135" s="267" t="s">
        <v>382</v>
      </c>
    </row>
    <row r="136" spans="1:5" ht="93" customHeight="1" hidden="1">
      <c r="A136" s="246" t="s">
        <v>371</v>
      </c>
      <c r="B136" s="252"/>
      <c r="C136" s="252"/>
      <c r="D136" s="252">
        <f t="shared" si="5"/>
        <v>0</v>
      </c>
      <c r="E136" s="267" t="s">
        <v>382</v>
      </c>
    </row>
    <row r="137" spans="1:5" ht="18" hidden="1">
      <c r="A137" s="244" t="s">
        <v>309</v>
      </c>
      <c r="B137" s="251">
        <f>B138</f>
        <v>402310</v>
      </c>
      <c r="C137" s="251">
        <f>C138</f>
        <v>419705</v>
      </c>
      <c r="D137" s="251">
        <f t="shared" si="5"/>
        <v>17395</v>
      </c>
      <c r="E137" s="254"/>
    </row>
    <row r="138" spans="1:5" s="272" customFormat="1" ht="54" hidden="1">
      <c r="A138" s="256" t="s">
        <v>310</v>
      </c>
      <c r="B138" s="252">
        <v>402310</v>
      </c>
      <c r="C138" s="252">
        <v>419705</v>
      </c>
      <c r="D138" s="252">
        <f t="shared" si="5"/>
        <v>17395</v>
      </c>
      <c r="E138" s="246" t="s">
        <v>439</v>
      </c>
    </row>
    <row r="139" spans="1:5" ht="18" hidden="1">
      <c r="A139" s="244" t="s">
        <v>312</v>
      </c>
      <c r="B139" s="251">
        <f>B140+B141+B142+B143+B144</f>
        <v>0</v>
      </c>
      <c r="C139" s="251">
        <f>C140+C141+C142+C143+C144</f>
        <v>0</v>
      </c>
      <c r="D139" s="251">
        <f t="shared" si="5"/>
        <v>0</v>
      </c>
      <c r="E139" s="245"/>
    </row>
    <row r="140" spans="1:5" ht="59.25" customHeight="1" hidden="1">
      <c r="A140" s="257" t="s">
        <v>330</v>
      </c>
      <c r="B140" s="252"/>
      <c r="C140" s="252"/>
      <c r="D140" s="252">
        <f>C140-B140</f>
        <v>0</v>
      </c>
      <c r="E140" s="258" t="s">
        <v>391</v>
      </c>
    </row>
    <row r="141" spans="1:5" ht="57" customHeight="1" hidden="1">
      <c r="A141" s="257" t="s">
        <v>308</v>
      </c>
      <c r="B141" s="252"/>
      <c r="C141" s="252"/>
      <c r="D141" s="252">
        <f t="shared" si="5"/>
        <v>0</v>
      </c>
      <c r="E141" s="258" t="s">
        <v>382</v>
      </c>
    </row>
    <row r="142" spans="1:5" ht="54" customHeight="1" hidden="1">
      <c r="A142" s="257" t="s">
        <v>314</v>
      </c>
      <c r="B142" s="252"/>
      <c r="C142" s="252"/>
      <c r="D142" s="252">
        <f t="shared" si="5"/>
        <v>0</v>
      </c>
      <c r="E142" s="267" t="s">
        <v>382</v>
      </c>
    </row>
    <row r="143" spans="1:5" ht="61.5" customHeight="1" hidden="1">
      <c r="A143" s="266" t="s">
        <v>331</v>
      </c>
      <c r="B143" s="263"/>
      <c r="C143" s="263"/>
      <c r="D143" s="252">
        <f t="shared" si="5"/>
        <v>0</v>
      </c>
      <c r="E143" s="257" t="s">
        <v>414</v>
      </c>
    </row>
    <row r="144" spans="1:5" ht="55.5" customHeight="1" hidden="1">
      <c r="A144" s="257" t="s">
        <v>341</v>
      </c>
      <c r="B144" s="252"/>
      <c r="C144" s="252"/>
      <c r="D144" s="252">
        <f t="shared" si="5"/>
        <v>0</v>
      </c>
      <c r="E144" s="258" t="s">
        <v>382</v>
      </c>
    </row>
    <row r="145" spans="1:5" ht="18" hidden="1">
      <c r="A145" s="244" t="s">
        <v>387</v>
      </c>
      <c r="B145" s="251">
        <f>B146</f>
        <v>0</v>
      </c>
      <c r="C145" s="251">
        <f>C146</f>
        <v>0</v>
      </c>
      <c r="D145" s="251">
        <f t="shared" si="5"/>
        <v>0</v>
      </c>
      <c r="E145" s="245"/>
    </row>
    <row r="146" spans="1:5" ht="59.25" customHeight="1" hidden="1">
      <c r="A146" s="257" t="s">
        <v>330</v>
      </c>
      <c r="B146" s="252"/>
      <c r="C146" s="252"/>
      <c r="D146" s="252">
        <f>C146-B146</f>
        <v>0</v>
      </c>
      <c r="E146" s="258" t="s">
        <v>514</v>
      </c>
    </row>
    <row r="147" spans="1:5" ht="18" hidden="1">
      <c r="A147" s="244" t="s">
        <v>311</v>
      </c>
      <c r="B147" s="251">
        <f>B148</f>
        <v>0</v>
      </c>
      <c r="C147" s="251">
        <f>C148</f>
        <v>0</v>
      </c>
      <c r="D147" s="251">
        <f>C147-B147</f>
        <v>0</v>
      </c>
      <c r="E147" s="254"/>
    </row>
    <row r="148" spans="1:5" s="272" customFormat="1" ht="36" hidden="1">
      <c r="A148" s="256" t="s">
        <v>342</v>
      </c>
      <c r="B148" s="252"/>
      <c r="C148" s="252"/>
      <c r="D148" s="252">
        <f>C148-B148</f>
        <v>0</v>
      </c>
      <c r="E148" s="267" t="s">
        <v>382</v>
      </c>
    </row>
    <row r="149" spans="1:5" ht="18.75" hidden="1">
      <c r="A149" s="219" t="s">
        <v>294</v>
      </c>
      <c r="B149" s="226"/>
      <c r="C149" s="226"/>
      <c r="D149" s="226">
        <f>D131+D137+D139+D147+D134+D145</f>
        <v>75000</v>
      </c>
      <c r="E149" s="220"/>
    </row>
    <row r="150" spans="1:5" ht="18.75">
      <c r="A150" s="276"/>
      <c r="B150" s="277"/>
      <c r="C150" s="277"/>
      <c r="D150" s="277"/>
      <c r="E150" s="278"/>
    </row>
    <row r="151" spans="1:5" ht="17.25" customHeight="1">
      <c r="A151" s="788" t="s">
        <v>579</v>
      </c>
      <c r="B151" s="788"/>
      <c r="C151" s="788"/>
      <c r="D151" s="788"/>
      <c r="E151" s="788"/>
    </row>
    <row r="152" spans="1:5" ht="36">
      <c r="A152" s="255" t="s">
        <v>303</v>
      </c>
      <c r="B152" s="248" t="s">
        <v>587</v>
      </c>
      <c r="C152" s="248" t="s">
        <v>304</v>
      </c>
      <c r="D152" s="248" t="s">
        <v>261</v>
      </c>
      <c r="E152" s="255" t="s">
        <v>305</v>
      </c>
    </row>
    <row r="153" spans="1:5" ht="19.5" customHeight="1" hidden="1">
      <c r="A153" s="785" t="s">
        <v>332</v>
      </c>
      <c r="B153" s="786"/>
      <c r="C153" s="786"/>
      <c r="D153" s="786"/>
      <c r="E153" s="787"/>
    </row>
    <row r="154" spans="1:5" ht="37.5" customHeight="1" hidden="1">
      <c r="A154" s="246" t="s">
        <v>334</v>
      </c>
      <c r="B154" s="263">
        <v>3055200</v>
      </c>
      <c r="C154" s="263">
        <v>3537053</v>
      </c>
      <c r="D154" s="263">
        <f>C154-B154</f>
        <v>481853</v>
      </c>
      <c r="E154" s="246"/>
    </row>
    <row r="155" spans="1:5" ht="37.5" customHeight="1" hidden="1">
      <c r="A155" s="246" t="s">
        <v>337</v>
      </c>
      <c r="B155" s="263"/>
      <c r="C155" s="263"/>
      <c r="D155" s="263">
        <f>C155-B155</f>
        <v>0</v>
      </c>
      <c r="E155" s="246" t="s">
        <v>392</v>
      </c>
    </row>
    <row r="156" spans="1:5" ht="18" hidden="1">
      <c r="A156" s="247" t="s">
        <v>294</v>
      </c>
      <c r="B156" s="248"/>
      <c r="C156" s="248"/>
      <c r="D156" s="249">
        <f>D155+D154</f>
        <v>481853</v>
      </c>
      <c r="E156" s="250"/>
    </row>
    <row r="157" spans="1:5" ht="18">
      <c r="A157" s="785" t="s">
        <v>306</v>
      </c>
      <c r="B157" s="786"/>
      <c r="C157" s="786"/>
      <c r="D157" s="786"/>
      <c r="E157" s="787"/>
    </row>
    <row r="158" spans="1:5" ht="18" hidden="1">
      <c r="A158" s="244" t="s">
        <v>335</v>
      </c>
      <c r="B158" s="251">
        <f>B159+B160</f>
        <v>0</v>
      </c>
      <c r="C158" s="251">
        <f>C159+C160</f>
        <v>0</v>
      </c>
      <c r="D158" s="251">
        <f aca="true" t="shared" si="6" ref="D158:D171">C158-B158</f>
        <v>0</v>
      </c>
      <c r="E158" s="245"/>
    </row>
    <row r="159" spans="1:5" ht="54" hidden="1">
      <c r="A159" s="246" t="s">
        <v>336</v>
      </c>
      <c r="B159" s="252"/>
      <c r="C159" s="252"/>
      <c r="D159" s="252">
        <f t="shared" si="6"/>
        <v>0</v>
      </c>
      <c r="E159" s="246" t="s">
        <v>439</v>
      </c>
    </row>
    <row r="160" spans="1:5" ht="90" hidden="1">
      <c r="A160" s="246" t="s">
        <v>371</v>
      </c>
      <c r="B160" s="252"/>
      <c r="C160" s="252"/>
      <c r="D160" s="252">
        <f t="shared" si="6"/>
        <v>0</v>
      </c>
      <c r="E160" s="267" t="s">
        <v>382</v>
      </c>
    </row>
    <row r="161" spans="1:5" ht="18" customHeight="1" hidden="1">
      <c r="A161" s="253" t="s">
        <v>326</v>
      </c>
      <c r="B161" s="270">
        <f>B162</f>
        <v>0</v>
      </c>
      <c r="C161" s="270">
        <f>C162</f>
        <v>0</v>
      </c>
      <c r="D161" s="270">
        <f t="shared" si="6"/>
        <v>0</v>
      </c>
      <c r="E161" s="271"/>
    </row>
    <row r="162" spans="1:5" ht="52.5" customHeight="1" hidden="1">
      <c r="A162" s="246" t="s">
        <v>314</v>
      </c>
      <c r="B162" s="252"/>
      <c r="C162" s="252"/>
      <c r="D162" s="252">
        <f t="shared" si="6"/>
        <v>0</v>
      </c>
      <c r="E162" s="267" t="s">
        <v>393</v>
      </c>
    </row>
    <row r="163" spans="1:5" ht="18">
      <c r="A163" s="244" t="s">
        <v>309</v>
      </c>
      <c r="B163" s="251">
        <f>B164</f>
        <v>858099</v>
      </c>
      <c r="C163" s="251">
        <f>C164</f>
        <v>764499</v>
      </c>
      <c r="D163" s="251">
        <f t="shared" si="6"/>
        <v>-93600</v>
      </c>
      <c r="E163" s="254"/>
    </row>
    <row r="164" spans="1:5" s="272" customFormat="1" ht="54">
      <c r="A164" s="256" t="s">
        <v>310</v>
      </c>
      <c r="B164" s="252">
        <v>858099</v>
      </c>
      <c r="C164" s="252">
        <v>764499</v>
      </c>
      <c r="D164" s="252">
        <f t="shared" si="6"/>
        <v>-93600</v>
      </c>
      <c r="E164" s="302" t="s">
        <v>582</v>
      </c>
    </row>
    <row r="165" spans="1:5" ht="18">
      <c r="A165" s="244" t="s">
        <v>312</v>
      </c>
      <c r="B165" s="251">
        <f>B166+B167+B168+B169+B171+B170</f>
        <v>285480</v>
      </c>
      <c r="C165" s="251">
        <f>C166+C167+C168+C169+C171+C170</f>
        <v>379080</v>
      </c>
      <c r="D165" s="251">
        <f>D166+D167+D168+D169+D171+D170</f>
        <v>93600</v>
      </c>
      <c r="E165" s="245"/>
    </row>
    <row r="166" spans="1:5" ht="59.25" customHeight="1" hidden="1">
      <c r="A166" s="257" t="s">
        <v>330</v>
      </c>
      <c r="B166" s="252"/>
      <c r="C166" s="252"/>
      <c r="D166" s="252">
        <f t="shared" si="6"/>
        <v>0</v>
      </c>
      <c r="E166" s="258" t="s">
        <v>391</v>
      </c>
    </row>
    <row r="167" spans="1:5" ht="57" customHeight="1" hidden="1">
      <c r="A167" s="257" t="s">
        <v>308</v>
      </c>
      <c r="B167" s="252"/>
      <c r="C167" s="252"/>
      <c r="D167" s="252">
        <f t="shared" si="6"/>
        <v>0</v>
      </c>
      <c r="E167" s="258" t="s">
        <v>382</v>
      </c>
    </row>
    <row r="168" spans="1:5" ht="54" customHeight="1">
      <c r="A168" s="257" t="s">
        <v>314</v>
      </c>
      <c r="B168" s="252">
        <v>285480</v>
      </c>
      <c r="C168" s="252">
        <v>379080</v>
      </c>
      <c r="D168" s="252">
        <f t="shared" si="6"/>
        <v>93600</v>
      </c>
      <c r="E168" s="302" t="s">
        <v>582</v>
      </c>
    </row>
    <row r="169" spans="1:5" ht="61.5" customHeight="1" hidden="1">
      <c r="A169" s="266" t="s">
        <v>331</v>
      </c>
      <c r="B169" s="263"/>
      <c r="C169" s="263"/>
      <c r="D169" s="252">
        <f t="shared" si="6"/>
        <v>0</v>
      </c>
      <c r="E169" s="258" t="s">
        <v>382</v>
      </c>
    </row>
    <row r="170" spans="1:5" ht="39" customHeight="1" hidden="1">
      <c r="A170" s="209" t="s">
        <v>420</v>
      </c>
      <c r="B170" s="205"/>
      <c r="C170" s="205"/>
      <c r="D170" s="210">
        <f>C170-B170</f>
        <v>0</v>
      </c>
      <c r="E170" s="302" t="s">
        <v>382</v>
      </c>
    </row>
    <row r="171" spans="1:5" ht="55.5" customHeight="1" hidden="1">
      <c r="A171" s="257" t="s">
        <v>341</v>
      </c>
      <c r="B171" s="252"/>
      <c r="C171" s="252"/>
      <c r="D171" s="252">
        <f t="shared" si="6"/>
        <v>0</v>
      </c>
      <c r="E171" s="267" t="s">
        <v>482</v>
      </c>
    </row>
    <row r="172" spans="1:5" ht="18" hidden="1">
      <c r="A172" s="244" t="s">
        <v>387</v>
      </c>
      <c r="B172" s="251">
        <f>B173</f>
        <v>0</v>
      </c>
      <c r="C172" s="251">
        <f>C173</f>
        <v>0</v>
      </c>
      <c r="D172" s="251">
        <f>C172-B172</f>
        <v>0</v>
      </c>
      <c r="E172" s="245"/>
    </row>
    <row r="173" spans="1:5" ht="59.25" customHeight="1" hidden="1">
      <c r="A173" s="257" t="s">
        <v>330</v>
      </c>
      <c r="B173" s="252"/>
      <c r="C173" s="252"/>
      <c r="D173" s="252">
        <f>C173-B173</f>
        <v>0</v>
      </c>
      <c r="E173" s="258" t="s">
        <v>427</v>
      </c>
    </row>
    <row r="174" spans="1:5" ht="18" hidden="1">
      <c r="A174" s="244" t="s">
        <v>311</v>
      </c>
      <c r="B174" s="251">
        <f>B175</f>
        <v>0</v>
      </c>
      <c r="C174" s="251">
        <f>C175</f>
        <v>0</v>
      </c>
      <c r="D174" s="251">
        <f>C174-B174</f>
        <v>0</v>
      </c>
      <c r="E174" s="254"/>
    </row>
    <row r="175" spans="1:5" s="272" customFormat="1" ht="36" hidden="1">
      <c r="A175" s="256" t="s">
        <v>342</v>
      </c>
      <c r="B175" s="252"/>
      <c r="C175" s="252"/>
      <c r="D175" s="252">
        <f>C175-B175</f>
        <v>0</v>
      </c>
      <c r="E175" s="246" t="s">
        <v>383</v>
      </c>
    </row>
    <row r="176" spans="1:5" ht="18" hidden="1">
      <c r="A176" s="247" t="s">
        <v>294</v>
      </c>
      <c r="B176" s="264">
        <f>B163+B165</f>
        <v>1143579</v>
      </c>
      <c r="C176" s="265">
        <f>C163+C165</f>
        <v>1143579</v>
      </c>
      <c r="D176" s="265">
        <f>D165+D172+D163+D158</f>
        <v>0</v>
      </c>
      <c r="E176" s="250"/>
    </row>
    <row r="177" spans="1:5" ht="17.25" customHeight="1" hidden="1">
      <c r="A177" s="788" t="s">
        <v>578</v>
      </c>
      <c r="B177" s="788"/>
      <c r="C177" s="788"/>
      <c r="D177" s="788"/>
      <c r="E177" s="788"/>
    </row>
    <row r="178" spans="1:5" ht="36" hidden="1">
      <c r="A178" s="255" t="s">
        <v>303</v>
      </c>
      <c r="B178" s="248" t="s">
        <v>577</v>
      </c>
      <c r="C178" s="248" t="s">
        <v>304</v>
      </c>
      <c r="D178" s="248" t="s">
        <v>261</v>
      </c>
      <c r="E178" s="255" t="s">
        <v>305</v>
      </c>
    </row>
    <row r="179" spans="1:5" ht="19.5" customHeight="1" hidden="1">
      <c r="A179" s="785" t="s">
        <v>332</v>
      </c>
      <c r="B179" s="786"/>
      <c r="C179" s="786"/>
      <c r="D179" s="786"/>
      <c r="E179" s="787"/>
    </row>
    <row r="180" spans="1:5" ht="37.5" customHeight="1" hidden="1">
      <c r="A180" s="246" t="s">
        <v>334</v>
      </c>
      <c r="B180" s="263"/>
      <c r="C180" s="263"/>
      <c r="D180" s="263">
        <f>C180-B180</f>
        <v>0</v>
      </c>
      <c r="E180" s="246"/>
    </row>
    <row r="181" spans="1:5" ht="37.5" customHeight="1" hidden="1">
      <c r="A181" s="246" t="s">
        <v>337</v>
      </c>
      <c r="B181" s="263"/>
      <c r="C181" s="263"/>
      <c r="D181" s="263">
        <f>C181-B181</f>
        <v>0</v>
      </c>
      <c r="E181" s="246" t="s">
        <v>392</v>
      </c>
    </row>
    <row r="182" spans="1:5" ht="18" hidden="1">
      <c r="A182" s="247" t="s">
        <v>294</v>
      </c>
      <c r="B182" s="248"/>
      <c r="C182" s="248"/>
      <c r="D182" s="249">
        <f>D181+D180</f>
        <v>0</v>
      </c>
      <c r="E182" s="250"/>
    </row>
    <row r="183" spans="1:5" ht="18" hidden="1">
      <c r="A183" s="785" t="s">
        <v>306</v>
      </c>
      <c r="B183" s="786"/>
      <c r="C183" s="786"/>
      <c r="D183" s="786"/>
      <c r="E183" s="787"/>
    </row>
    <row r="184" spans="1:5" ht="18" hidden="1">
      <c r="A184" s="244" t="s">
        <v>335</v>
      </c>
      <c r="B184" s="251">
        <f>B185+B186</f>
        <v>0</v>
      </c>
      <c r="C184" s="251">
        <f>C185+C186</f>
        <v>0</v>
      </c>
      <c r="D184" s="251">
        <f aca="true" t="shared" si="7" ref="D184:D190">C184-B184</f>
        <v>0</v>
      </c>
      <c r="E184" s="245"/>
    </row>
    <row r="185" spans="1:5" ht="54" hidden="1">
      <c r="A185" s="246" t="s">
        <v>336</v>
      </c>
      <c r="B185" s="252"/>
      <c r="C185" s="252"/>
      <c r="D185" s="252">
        <f t="shared" si="7"/>
        <v>0</v>
      </c>
      <c r="E185" s="246" t="s">
        <v>439</v>
      </c>
    </row>
    <row r="186" spans="1:5" ht="90" hidden="1">
      <c r="A186" s="246" t="s">
        <v>371</v>
      </c>
      <c r="B186" s="252"/>
      <c r="C186" s="252"/>
      <c r="D186" s="252">
        <f t="shared" si="7"/>
        <v>0</v>
      </c>
      <c r="E186" s="267" t="s">
        <v>382</v>
      </c>
    </row>
    <row r="187" spans="1:5" ht="18" customHeight="1" hidden="1">
      <c r="A187" s="253" t="s">
        <v>326</v>
      </c>
      <c r="B187" s="270">
        <f>B188</f>
        <v>0</v>
      </c>
      <c r="C187" s="270">
        <f>C188</f>
        <v>0</v>
      </c>
      <c r="D187" s="270">
        <f t="shared" si="7"/>
        <v>0</v>
      </c>
      <c r="E187" s="271"/>
    </row>
    <row r="188" spans="1:5" ht="52.5" customHeight="1" hidden="1">
      <c r="A188" s="246" t="s">
        <v>314</v>
      </c>
      <c r="B188" s="252"/>
      <c r="C188" s="252"/>
      <c r="D188" s="252">
        <f t="shared" si="7"/>
        <v>0</v>
      </c>
      <c r="E188" s="267" t="s">
        <v>393</v>
      </c>
    </row>
    <row r="189" spans="1:5" ht="18" hidden="1">
      <c r="A189" s="244" t="s">
        <v>309</v>
      </c>
      <c r="B189" s="251">
        <f>B190</f>
        <v>0</v>
      </c>
      <c r="C189" s="251">
        <f>C190</f>
        <v>0</v>
      </c>
      <c r="D189" s="251">
        <f t="shared" si="7"/>
        <v>0</v>
      </c>
      <c r="E189" s="254"/>
    </row>
    <row r="190" spans="1:5" s="272" customFormat="1" ht="54" hidden="1">
      <c r="A190" s="256" t="s">
        <v>310</v>
      </c>
      <c r="B190" s="252"/>
      <c r="C190" s="252"/>
      <c r="D190" s="252">
        <f t="shared" si="7"/>
        <v>0</v>
      </c>
      <c r="E190" s="246" t="s">
        <v>439</v>
      </c>
    </row>
    <row r="191" spans="1:5" ht="18" hidden="1">
      <c r="A191" s="244" t="s">
        <v>312</v>
      </c>
      <c r="B191" s="251">
        <f>B192+B193+B194+B195+B197+B196</f>
        <v>861511.4600000001</v>
      </c>
      <c r="C191" s="251">
        <f>C192+C193+C194+C195+C197+C196</f>
        <v>879781.65</v>
      </c>
      <c r="D191" s="251">
        <f>D192+D193+D194+D195+D197+D196</f>
        <v>18270.189999999988</v>
      </c>
      <c r="E191" s="245"/>
    </row>
    <row r="192" spans="1:5" ht="59.25" customHeight="1" hidden="1">
      <c r="A192" s="257" t="s">
        <v>330</v>
      </c>
      <c r="B192" s="252">
        <v>188913.14</v>
      </c>
      <c r="C192" s="252">
        <v>119463.33</v>
      </c>
      <c r="D192" s="252">
        <f aca="true" t="shared" si="8" ref="D192:D201">C192-B192</f>
        <v>-69449.81000000001</v>
      </c>
      <c r="E192" s="258" t="s">
        <v>580</v>
      </c>
    </row>
    <row r="193" spans="1:5" ht="57" customHeight="1" hidden="1">
      <c r="A193" s="257" t="s">
        <v>308</v>
      </c>
      <c r="B193" s="252">
        <v>347575.92</v>
      </c>
      <c r="C193" s="252">
        <v>338575.92</v>
      </c>
      <c r="D193" s="252">
        <f t="shared" si="8"/>
        <v>-9000</v>
      </c>
      <c r="E193" s="258" t="s">
        <v>581</v>
      </c>
    </row>
    <row r="194" spans="1:5" ht="54" customHeight="1" hidden="1">
      <c r="A194" s="257" t="s">
        <v>314</v>
      </c>
      <c r="B194" s="252">
        <v>325022.4</v>
      </c>
      <c r="C194" s="252">
        <v>421742.4</v>
      </c>
      <c r="D194" s="252">
        <f t="shared" si="8"/>
        <v>96720</v>
      </c>
      <c r="E194" s="302" t="s">
        <v>582</v>
      </c>
    </row>
    <row r="195" spans="1:5" ht="61.5" customHeight="1" hidden="1">
      <c r="A195" s="266" t="s">
        <v>331</v>
      </c>
      <c r="B195" s="263"/>
      <c r="C195" s="263"/>
      <c r="D195" s="252">
        <f t="shared" si="8"/>
        <v>0</v>
      </c>
      <c r="E195" s="258" t="s">
        <v>382</v>
      </c>
    </row>
    <row r="196" spans="1:5" ht="39" customHeight="1" hidden="1">
      <c r="A196" s="209" t="s">
        <v>420</v>
      </c>
      <c r="B196" s="205"/>
      <c r="C196" s="205"/>
      <c r="D196" s="210">
        <f t="shared" si="8"/>
        <v>0</v>
      </c>
      <c r="E196" s="302" t="s">
        <v>382</v>
      </c>
    </row>
    <row r="197" spans="1:5" ht="55.5" customHeight="1" hidden="1">
      <c r="A197" s="257" t="s">
        <v>341</v>
      </c>
      <c r="B197" s="252"/>
      <c r="C197" s="252"/>
      <c r="D197" s="252">
        <f t="shared" si="8"/>
        <v>0</v>
      </c>
      <c r="E197" s="267" t="s">
        <v>482</v>
      </c>
    </row>
    <row r="198" spans="1:5" ht="18" hidden="1">
      <c r="A198" s="244" t="s">
        <v>387</v>
      </c>
      <c r="B198" s="251">
        <f>B199</f>
        <v>1477583.42</v>
      </c>
      <c r="C198" s="251">
        <f>C199</f>
        <v>1459313.23</v>
      </c>
      <c r="D198" s="251">
        <f t="shared" si="8"/>
        <v>-18270.189999999944</v>
      </c>
      <c r="E198" s="245"/>
    </row>
    <row r="199" spans="1:5" ht="59.25" customHeight="1" hidden="1">
      <c r="A199" s="257" t="s">
        <v>330</v>
      </c>
      <c r="B199" s="252">
        <v>1477583.42</v>
      </c>
      <c r="C199" s="252">
        <v>1459313.23</v>
      </c>
      <c r="D199" s="252">
        <f t="shared" si="8"/>
        <v>-18270.189999999944</v>
      </c>
      <c r="E199" s="196" t="s">
        <v>583</v>
      </c>
    </row>
    <row r="200" spans="1:5" ht="18" hidden="1">
      <c r="A200" s="244" t="s">
        <v>311</v>
      </c>
      <c r="B200" s="251">
        <f>B201</f>
        <v>0</v>
      </c>
      <c r="C200" s="251">
        <f>C201</f>
        <v>0</v>
      </c>
      <c r="D200" s="251">
        <f t="shared" si="8"/>
        <v>0</v>
      </c>
      <c r="E200" s="254"/>
    </row>
    <row r="201" spans="1:5" s="272" customFormat="1" ht="36" hidden="1">
      <c r="A201" s="256" t="s">
        <v>342</v>
      </c>
      <c r="B201" s="252"/>
      <c r="C201" s="252"/>
      <c r="D201" s="252">
        <f t="shared" si="8"/>
        <v>0</v>
      </c>
      <c r="E201" s="246" t="s">
        <v>383</v>
      </c>
    </row>
    <row r="202" spans="1:5" ht="18" hidden="1">
      <c r="A202" s="247" t="s">
        <v>294</v>
      </c>
      <c r="B202" s="264">
        <f>B189+B191</f>
        <v>861511.4600000001</v>
      </c>
      <c r="C202" s="265">
        <f>C189+C191</f>
        <v>879781.65</v>
      </c>
      <c r="D202" s="265">
        <f>D191+D198+D189+D184</f>
        <v>4.3655745685100555E-11</v>
      </c>
      <c r="E202" s="250"/>
    </row>
    <row r="203" spans="1:5" ht="18.75">
      <c r="A203" s="276"/>
      <c r="B203" s="277"/>
      <c r="C203" s="277"/>
      <c r="D203" s="277"/>
      <c r="E203" s="278"/>
    </row>
    <row r="204" spans="1:5" ht="17.25" customHeight="1" hidden="1">
      <c r="A204" s="788" t="s">
        <v>409</v>
      </c>
      <c r="B204" s="788"/>
      <c r="C204" s="788"/>
      <c r="D204" s="788"/>
      <c r="E204" s="788"/>
    </row>
    <row r="205" spans="1:5" ht="36" hidden="1">
      <c r="A205" s="255" t="s">
        <v>303</v>
      </c>
      <c r="B205" s="248" t="s">
        <v>563</v>
      </c>
      <c r="C205" s="248" t="s">
        <v>304</v>
      </c>
      <c r="D205" s="248" t="s">
        <v>261</v>
      </c>
      <c r="E205" s="255" t="s">
        <v>305</v>
      </c>
    </row>
    <row r="206" spans="1:5" ht="19.5" customHeight="1" hidden="1">
      <c r="A206" s="785" t="s">
        <v>332</v>
      </c>
      <c r="B206" s="786"/>
      <c r="C206" s="786"/>
      <c r="D206" s="786"/>
      <c r="E206" s="787"/>
    </row>
    <row r="207" spans="1:5" ht="37.5" customHeight="1" hidden="1">
      <c r="A207" s="246" t="s">
        <v>337</v>
      </c>
      <c r="B207" s="263">
        <v>0</v>
      </c>
      <c r="C207" s="263">
        <v>16016.34</v>
      </c>
      <c r="D207" s="263">
        <f>C207-B207</f>
        <v>16016.34</v>
      </c>
      <c r="E207" s="246"/>
    </row>
    <row r="208" spans="1:5" ht="18" hidden="1">
      <c r="A208" s="247" t="s">
        <v>294</v>
      </c>
      <c r="B208" s="248"/>
      <c r="C208" s="248"/>
      <c r="D208" s="249">
        <f>D207</f>
        <v>16016.34</v>
      </c>
      <c r="E208" s="250"/>
    </row>
    <row r="209" spans="1:5" ht="18" hidden="1">
      <c r="A209" s="785" t="s">
        <v>306</v>
      </c>
      <c r="B209" s="786"/>
      <c r="C209" s="786"/>
      <c r="D209" s="786"/>
      <c r="E209" s="787"/>
    </row>
    <row r="210" spans="1:5" ht="18" hidden="1">
      <c r="A210" s="244" t="s">
        <v>335</v>
      </c>
      <c r="B210" s="251">
        <f>B211+B212</f>
        <v>0</v>
      </c>
      <c r="C210" s="251">
        <f>C211+C212</f>
        <v>0</v>
      </c>
      <c r="D210" s="251">
        <f aca="true" t="shared" si="9" ref="D210:D223">C210-B210</f>
        <v>0</v>
      </c>
      <c r="E210" s="245"/>
    </row>
    <row r="211" spans="1:5" ht="54" hidden="1">
      <c r="A211" s="246" t="s">
        <v>336</v>
      </c>
      <c r="B211" s="252"/>
      <c r="C211" s="252"/>
      <c r="D211" s="252">
        <f t="shared" si="9"/>
        <v>0</v>
      </c>
      <c r="E211" s="246" t="s">
        <v>381</v>
      </c>
    </row>
    <row r="212" spans="1:5" ht="90" hidden="1">
      <c r="A212" s="246" t="s">
        <v>371</v>
      </c>
      <c r="B212" s="252"/>
      <c r="C212" s="252"/>
      <c r="D212" s="252">
        <f t="shared" si="9"/>
        <v>0</v>
      </c>
      <c r="E212" s="246" t="s">
        <v>372</v>
      </c>
    </row>
    <row r="213" spans="1:5" ht="18" customHeight="1" hidden="1">
      <c r="A213" s="253" t="s">
        <v>326</v>
      </c>
      <c r="B213" s="270">
        <f>B214</f>
        <v>0</v>
      </c>
      <c r="C213" s="270">
        <f>C214</f>
        <v>0</v>
      </c>
      <c r="D213" s="270">
        <f t="shared" si="9"/>
        <v>0</v>
      </c>
      <c r="E213" s="271"/>
    </row>
    <row r="214" spans="1:5" ht="52.5" customHeight="1" hidden="1">
      <c r="A214" s="246" t="s">
        <v>314</v>
      </c>
      <c r="B214" s="252"/>
      <c r="C214" s="252">
        <v>0</v>
      </c>
      <c r="D214" s="252">
        <f t="shared" si="9"/>
        <v>0</v>
      </c>
      <c r="E214" s="267" t="s">
        <v>382</v>
      </c>
    </row>
    <row r="215" spans="1:5" ht="18" hidden="1">
      <c r="A215" s="244" t="s">
        <v>309</v>
      </c>
      <c r="B215" s="251">
        <f>B216</f>
        <v>0</v>
      </c>
      <c r="C215" s="251">
        <f>C216</f>
        <v>0</v>
      </c>
      <c r="D215" s="251">
        <f t="shared" si="9"/>
        <v>0</v>
      </c>
      <c r="E215" s="254"/>
    </row>
    <row r="216" spans="1:5" s="272" customFormat="1" ht="54" hidden="1">
      <c r="A216" s="256" t="s">
        <v>310</v>
      </c>
      <c r="B216" s="252"/>
      <c r="C216" s="252">
        <v>0</v>
      </c>
      <c r="D216" s="252">
        <f t="shared" si="9"/>
        <v>0</v>
      </c>
      <c r="E216" s="267" t="s">
        <v>382</v>
      </c>
    </row>
    <row r="217" spans="1:5" ht="18" hidden="1">
      <c r="A217" s="244" t="s">
        <v>312</v>
      </c>
      <c r="B217" s="251">
        <f>B218+B219+B220+B221+B223</f>
        <v>0</v>
      </c>
      <c r="C217" s="251">
        <f>C218+C219+C220+C221+C223</f>
        <v>15996.77</v>
      </c>
      <c r="D217" s="251">
        <f>D218+D219+D220+D221+D223</f>
        <v>15996.77</v>
      </c>
      <c r="E217" s="245"/>
    </row>
    <row r="218" spans="1:5" ht="59.25" customHeight="1" hidden="1">
      <c r="A218" s="257" t="s">
        <v>330</v>
      </c>
      <c r="B218" s="252">
        <v>0</v>
      </c>
      <c r="C218" s="252">
        <v>1501.64</v>
      </c>
      <c r="D218" s="252">
        <f t="shared" si="9"/>
        <v>1501.64</v>
      </c>
      <c r="E218" s="258"/>
    </row>
    <row r="219" spans="1:5" ht="57" customHeight="1" hidden="1">
      <c r="A219" s="257" t="s">
        <v>308</v>
      </c>
      <c r="B219" s="252">
        <v>0</v>
      </c>
      <c r="C219" s="252">
        <v>13593.01</v>
      </c>
      <c r="D219" s="252">
        <f t="shared" si="9"/>
        <v>13593.01</v>
      </c>
      <c r="E219" s="258"/>
    </row>
    <row r="220" spans="1:5" ht="54" customHeight="1" hidden="1">
      <c r="A220" s="257" t="s">
        <v>314</v>
      </c>
      <c r="B220" s="252">
        <v>0</v>
      </c>
      <c r="C220" s="252">
        <v>902.12</v>
      </c>
      <c r="D220" s="252">
        <f t="shared" si="9"/>
        <v>902.12</v>
      </c>
      <c r="E220" s="258"/>
    </row>
    <row r="221" spans="1:5" ht="61.5" customHeight="1" hidden="1">
      <c r="A221" s="266" t="s">
        <v>331</v>
      </c>
      <c r="B221" s="263"/>
      <c r="C221" s="263"/>
      <c r="D221" s="252">
        <f t="shared" si="9"/>
        <v>0</v>
      </c>
      <c r="E221" s="257"/>
    </row>
    <row r="222" spans="1:5" ht="54" customHeight="1" hidden="1">
      <c r="A222" s="257" t="s">
        <v>394</v>
      </c>
      <c r="B222" s="252"/>
      <c r="C222" s="252"/>
      <c r="D222" s="252">
        <f>C222-B222</f>
        <v>0</v>
      </c>
      <c r="E222" s="258"/>
    </row>
    <row r="223" spans="1:5" ht="55.5" customHeight="1" hidden="1">
      <c r="A223" s="257" t="s">
        <v>341</v>
      </c>
      <c r="B223" s="252"/>
      <c r="C223" s="252"/>
      <c r="D223" s="252">
        <f t="shared" si="9"/>
        <v>0</v>
      </c>
      <c r="E223" s="258"/>
    </row>
    <row r="224" spans="1:5" ht="18" hidden="1">
      <c r="A224" s="244" t="s">
        <v>387</v>
      </c>
      <c r="B224" s="251">
        <f>B225</f>
        <v>0</v>
      </c>
      <c r="C224" s="251">
        <f>C225</f>
        <v>19.57</v>
      </c>
      <c r="D224" s="251">
        <f>C224-B224</f>
        <v>19.57</v>
      </c>
      <c r="E224" s="245"/>
    </row>
    <row r="225" spans="1:5" ht="59.25" customHeight="1" hidden="1">
      <c r="A225" s="257" t="s">
        <v>330</v>
      </c>
      <c r="B225" s="252">
        <v>0</v>
      </c>
      <c r="C225" s="252">
        <v>19.57</v>
      </c>
      <c r="D225" s="252">
        <f>C225-B225</f>
        <v>19.57</v>
      </c>
      <c r="E225" s="258"/>
    </row>
    <row r="226" spans="1:5" ht="18" hidden="1">
      <c r="A226" s="244" t="s">
        <v>311</v>
      </c>
      <c r="B226" s="251">
        <f>B227</f>
        <v>0</v>
      </c>
      <c r="C226" s="251">
        <f>C227</f>
        <v>0</v>
      </c>
      <c r="D226" s="251">
        <f>C226-B226</f>
        <v>0</v>
      </c>
      <c r="E226" s="254"/>
    </row>
    <row r="227" spans="1:5" s="272" customFormat="1" ht="36" hidden="1">
      <c r="A227" s="256" t="s">
        <v>342</v>
      </c>
      <c r="B227" s="252"/>
      <c r="C227" s="252"/>
      <c r="D227" s="252">
        <f>C227-B227</f>
        <v>0</v>
      </c>
      <c r="E227" s="246" t="s">
        <v>395</v>
      </c>
    </row>
    <row r="228" spans="1:5" ht="18" hidden="1">
      <c r="A228" s="247" t="s">
        <v>294</v>
      </c>
      <c r="B228" s="264"/>
      <c r="C228" s="265"/>
      <c r="D228" s="265">
        <f>D213+D215+D217+D224</f>
        <v>16016.34</v>
      </c>
      <c r="E228" s="250"/>
    </row>
    <row r="229" spans="1:5" ht="17.25" customHeight="1" hidden="1">
      <c r="A229" s="788" t="s">
        <v>410</v>
      </c>
      <c r="B229" s="788"/>
      <c r="C229" s="788"/>
      <c r="D229" s="788"/>
      <c r="E229" s="788"/>
    </row>
    <row r="230" spans="1:5" ht="36" hidden="1">
      <c r="A230" s="255" t="s">
        <v>303</v>
      </c>
      <c r="B230" s="248" t="s">
        <v>563</v>
      </c>
      <c r="C230" s="248" t="s">
        <v>304</v>
      </c>
      <c r="D230" s="248" t="s">
        <v>261</v>
      </c>
      <c r="E230" s="255" t="s">
        <v>305</v>
      </c>
    </row>
    <row r="231" spans="1:5" ht="19.5" customHeight="1" hidden="1">
      <c r="A231" s="785" t="s">
        <v>332</v>
      </c>
      <c r="B231" s="786"/>
      <c r="C231" s="786"/>
      <c r="D231" s="786"/>
      <c r="E231" s="787"/>
    </row>
    <row r="232" spans="1:5" ht="37.5" customHeight="1" hidden="1">
      <c r="A232" s="246" t="s">
        <v>337</v>
      </c>
      <c r="B232" s="263"/>
      <c r="C232" s="263">
        <v>6097.88</v>
      </c>
      <c r="D232" s="263">
        <f>C232-B232</f>
        <v>6097.88</v>
      </c>
      <c r="E232" s="246"/>
    </row>
    <row r="233" spans="1:5" ht="18" hidden="1">
      <c r="A233" s="247" t="s">
        <v>294</v>
      </c>
      <c r="B233" s="248"/>
      <c r="C233" s="248"/>
      <c r="D233" s="249">
        <f>D232</f>
        <v>6097.88</v>
      </c>
      <c r="E233" s="250"/>
    </row>
    <row r="234" spans="1:5" ht="18" hidden="1">
      <c r="A234" s="785" t="s">
        <v>306</v>
      </c>
      <c r="B234" s="786"/>
      <c r="C234" s="786"/>
      <c r="D234" s="786"/>
      <c r="E234" s="787"/>
    </row>
    <row r="235" spans="1:5" ht="18" hidden="1">
      <c r="A235" s="244" t="s">
        <v>335</v>
      </c>
      <c r="B235" s="251">
        <f>B236+B237</f>
        <v>0</v>
      </c>
      <c r="C235" s="251">
        <f>C236+C237</f>
        <v>0</v>
      </c>
      <c r="D235" s="251">
        <f aca="true" t="shared" si="10" ref="D235:D248">C235-B235</f>
        <v>0</v>
      </c>
      <c r="E235" s="245"/>
    </row>
    <row r="236" spans="1:5" ht="54" hidden="1">
      <c r="A236" s="246" t="s">
        <v>336</v>
      </c>
      <c r="B236" s="252"/>
      <c r="C236" s="252"/>
      <c r="D236" s="252">
        <f t="shared" si="10"/>
        <v>0</v>
      </c>
      <c r="E236" s="246" t="s">
        <v>381</v>
      </c>
    </row>
    <row r="237" spans="1:5" ht="90" hidden="1">
      <c r="A237" s="246" t="s">
        <v>371</v>
      </c>
      <c r="B237" s="252"/>
      <c r="C237" s="252"/>
      <c r="D237" s="252">
        <f t="shared" si="10"/>
        <v>0</v>
      </c>
      <c r="E237" s="246" t="s">
        <v>372</v>
      </c>
    </row>
    <row r="238" spans="1:5" ht="18" customHeight="1" hidden="1">
      <c r="A238" s="253" t="s">
        <v>326</v>
      </c>
      <c r="B238" s="270">
        <f>B240+B239</f>
        <v>0</v>
      </c>
      <c r="C238" s="270">
        <f>C240+C239</f>
        <v>0</v>
      </c>
      <c r="D238" s="270">
        <f>C238-B238</f>
        <v>0</v>
      </c>
      <c r="E238" s="271"/>
    </row>
    <row r="239" spans="1:5" ht="52.5" customHeight="1" hidden="1">
      <c r="A239" s="246" t="s">
        <v>327</v>
      </c>
      <c r="B239" s="252"/>
      <c r="C239" s="252">
        <v>0</v>
      </c>
      <c r="D239" s="252">
        <f>C239-B239</f>
        <v>0</v>
      </c>
      <c r="E239" s="258" t="s">
        <v>382</v>
      </c>
    </row>
    <row r="240" spans="1:5" ht="52.5" customHeight="1" hidden="1">
      <c r="A240" s="246" t="s">
        <v>314</v>
      </c>
      <c r="B240" s="252"/>
      <c r="C240" s="252"/>
      <c r="D240" s="252">
        <f t="shared" si="10"/>
        <v>0</v>
      </c>
      <c r="E240" s="258" t="s">
        <v>382</v>
      </c>
    </row>
    <row r="241" spans="1:5" ht="18" hidden="1">
      <c r="A241" s="244" t="s">
        <v>309</v>
      </c>
      <c r="B241" s="251">
        <f>B242</f>
        <v>0</v>
      </c>
      <c r="C241" s="251">
        <f>C242</f>
        <v>0</v>
      </c>
      <c r="D241" s="251">
        <f t="shared" si="10"/>
        <v>0</v>
      </c>
      <c r="E241" s="254"/>
    </row>
    <row r="242" spans="1:5" s="272" customFormat="1" ht="54" hidden="1">
      <c r="A242" s="256" t="s">
        <v>310</v>
      </c>
      <c r="B242" s="252"/>
      <c r="C242" s="252"/>
      <c r="D242" s="252">
        <f t="shared" si="10"/>
        <v>0</v>
      </c>
      <c r="E242" s="246" t="s">
        <v>390</v>
      </c>
    </row>
    <row r="243" spans="1:5" ht="18" hidden="1">
      <c r="A243" s="244" t="s">
        <v>312</v>
      </c>
      <c r="B243" s="251">
        <f>B244+B245+B246+B247+B248</f>
        <v>0</v>
      </c>
      <c r="C243" s="251">
        <f>C244+C245+C246+C247+C248</f>
        <v>6097.88</v>
      </c>
      <c r="D243" s="251">
        <f t="shared" si="10"/>
        <v>6097.88</v>
      </c>
      <c r="E243" s="245"/>
    </row>
    <row r="244" spans="1:5" ht="59.25" customHeight="1" hidden="1">
      <c r="A244" s="257" t="s">
        <v>330</v>
      </c>
      <c r="B244" s="252"/>
      <c r="C244" s="252"/>
      <c r="D244" s="252">
        <f t="shared" si="10"/>
        <v>0</v>
      </c>
      <c r="E244" s="258" t="s">
        <v>391</v>
      </c>
    </row>
    <row r="245" spans="1:5" ht="57" customHeight="1" hidden="1">
      <c r="A245" s="257" t="s">
        <v>308</v>
      </c>
      <c r="B245" s="252"/>
      <c r="C245" s="252"/>
      <c r="D245" s="252">
        <f t="shared" si="10"/>
        <v>0</v>
      </c>
      <c r="E245" s="258" t="s">
        <v>382</v>
      </c>
    </row>
    <row r="246" spans="1:5" ht="54" customHeight="1" hidden="1">
      <c r="A246" s="257" t="s">
        <v>314</v>
      </c>
      <c r="B246" s="252"/>
      <c r="C246" s="252">
        <v>6097.88</v>
      </c>
      <c r="D246" s="252">
        <f t="shared" si="10"/>
        <v>6097.88</v>
      </c>
      <c r="E246" s="258"/>
    </row>
    <row r="247" spans="1:5" ht="61.5" customHeight="1" hidden="1">
      <c r="A247" s="266" t="s">
        <v>331</v>
      </c>
      <c r="B247" s="263"/>
      <c r="C247" s="263"/>
      <c r="D247" s="252">
        <f t="shared" si="10"/>
        <v>0</v>
      </c>
      <c r="E247" s="257"/>
    </row>
    <row r="248" spans="1:5" ht="55.5" customHeight="1" hidden="1">
      <c r="A248" s="257" t="s">
        <v>341</v>
      </c>
      <c r="B248" s="252"/>
      <c r="C248" s="252"/>
      <c r="D248" s="252">
        <f t="shared" si="10"/>
        <v>0</v>
      </c>
      <c r="E248" s="258"/>
    </row>
    <row r="249" spans="1:5" ht="18" hidden="1">
      <c r="A249" s="244" t="s">
        <v>387</v>
      </c>
      <c r="B249" s="251">
        <f>B250</f>
        <v>0</v>
      </c>
      <c r="C249" s="251">
        <f>C250</f>
        <v>0</v>
      </c>
      <c r="D249" s="251">
        <f>C249-B249</f>
        <v>0</v>
      </c>
      <c r="E249" s="245"/>
    </row>
    <row r="250" spans="1:5" ht="59.25" customHeight="1" hidden="1">
      <c r="A250" s="257" t="s">
        <v>330</v>
      </c>
      <c r="B250" s="252"/>
      <c r="C250" s="252"/>
      <c r="D250" s="252">
        <f>C250-B250</f>
        <v>0</v>
      </c>
      <c r="E250" s="258" t="s">
        <v>391</v>
      </c>
    </row>
    <row r="251" spans="1:5" ht="18" hidden="1">
      <c r="A251" s="244" t="s">
        <v>311</v>
      </c>
      <c r="B251" s="251">
        <f>B252</f>
        <v>0</v>
      </c>
      <c r="C251" s="251">
        <f>C252</f>
        <v>0</v>
      </c>
      <c r="D251" s="251">
        <f>C251-B251</f>
        <v>0</v>
      </c>
      <c r="E251" s="254"/>
    </row>
    <row r="252" spans="1:5" s="272" customFormat="1" ht="36" hidden="1">
      <c r="A252" s="256" t="s">
        <v>342</v>
      </c>
      <c r="B252" s="252"/>
      <c r="C252" s="252"/>
      <c r="D252" s="252">
        <f>C252-B252</f>
        <v>0</v>
      </c>
      <c r="E252" s="246" t="s">
        <v>395</v>
      </c>
    </row>
    <row r="253" spans="1:5" ht="18" hidden="1">
      <c r="A253" s="247" t="s">
        <v>294</v>
      </c>
      <c r="B253" s="264"/>
      <c r="C253" s="265"/>
      <c r="D253" s="265">
        <f>D238+D243</f>
        <v>6097.88</v>
      </c>
      <c r="E253" s="250"/>
    </row>
    <row r="254" ht="12.75" hidden="1"/>
    <row r="255" spans="1:5" ht="17.25" customHeight="1" hidden="1">
      <c r="A255" s="788" t="s">
        <v>564</v>
      </c>
      <c r="B255" s="788"/>
      <c r="C255" s="788"/>
      <c r="D255" s="788"/>
      <c r="E255" s="788"/>
    </row>
    <row r="256" spans="1:5" ht="36" hidden="1">
      <c r="A256" s="255" t="s">
        <v>303</v>
      </c>
      <c r="B256" s="248" t="s">
        <v>563</v>
      </c>
      <c r="C256" s="248" t="s">
        <v>304</v>
      </c>
      <c r="D256" s="248" t="s">
        <v>261</v>
      </c>
      <c r="E256" s="255" t="s">
        <v>305</v>
      </c>
    </row>
    <row r="257" spans="1:5" ht="19.5" customHeight="1" hidden="1">
      <c r="A257" s="785" t="s">
        <v>332</v>
      </c>
      <c r="B257" s="786"/>
      <c r="C257" s="786"/>
      <c r="D257" s="786"/>
      <c r="E257" s="787"/>
    </row>
    <row r="258" spans="1:5" ht="37.5" customHeight="1" hidden="1">
      <c r="A258" s="246" t="s">
        <v>337</v>
      </c>
      <c r="B258" s="263"/>
      <c r="C258" s="263">
        <v>99506.47</v>
      </c>
      <c r="D258" s="263">
        <f>C258-B258</f>
        <v>99506.47</v>
      </c>
      <c r="E258" s="246"/>
    </row>
    <row r="259" spans="1:5" ht="18" hidden="1">
      <c r="A259" s="247" t="s">
        <v>294</v>
      </c>
      <c r="B259" s="248"/>
      <c r="C259" s="248"/>
      <c r="D259" s="249">
        <f>D258</f>
        <v>99506.47</v>
      </c>
      <c r="E259" s="250"/>
    </row>
    <row r="260" spans="1:5" ht="18" hidden="1">
      <c r="A260" s="785" t="s">
        <v>306</v>
      </c>
      <c r="B260" s="786"/>
      <c r="C260" s="786"/>
      <c r="D260" s="786"/>
      <c r="E260" s="787"/>
    </row>
    <row r="261" spans="1:5" ht="18" hidden="1">
      <c r="A261" s="244" t="s">
        <v>335</v>
      </c>
      <c r="B261" s="251">
        <f>B262+B263</f>
        <v>0</v>
      </c>
      <c r="C261" s="251">
        <f>C262+C263</f>
        <v>0</v>
      </c>
      <c r="D261" s="251">
        <f>C261-B261</f>
        <v>0</v>
      </c>
      <c r="E261" s="245"/>
    </row>
    <row r="262" spans="1:5" ht="54" hidden="1">
      <c r="A262" s="246" t="s">
        <v>336</v>
      </c>
      <c r="B262" s="252"/>
      <c r="C262" s="252"/>
      <c r="D262" s="252">
        <f>C262-B262</f>
        <v>0</v>
      </c>
      <c r="E262" s="246" t="s">
        <v>381</v>
      </c>
    </row>
    <row r="263" spans="1:5" ht="90" hidden="1">
      <c r="A263" s="246" t="s">
        <v>371</v>
      </c>
      <c r="B263" s="252"/>
      <c r="C263" s="252"/>
      <c r="D263" s="252">
        <f>C263-B263</f>
        <v>0</v>
      </c>
      <c r="E263" s="246" t="s">
        <v>372</v>
      </c>
    </row>
    <row r="264" spans="1:5" ht="18" customHeight="1" hidden="1">
      <c r="A264" s="253" t="s">
        <v>326</v>
      </c>
      <c r="B264" s="270">
        <f>B266+B265</f>
        <v>0</v>
      </c>
      <c r="C264" s="270">
        <f>C266+C265</f>
        <v>0</v>
      </c>
      <c r="D264" s="270">
        <f>C264-B264</f>
        <v>0</v>
      </c>
      <c r="E264" s="271"/>
    </row>
    <row r="265" spans="1:5" ht="52.5" customHeight="1" hidden="1">
      <c r="A265" s="246" t="s">
        <v>327</v>
      </c>
      <c r="B265" s="252"/>
      <c r="C265" s="252">
        <v>0</v>
      </c>
      <c r="D265" s="252">
        <f>C265-B265</f>
        <v>0</v>
      </c>
      <c r="E265" s="258" t="s">
        <v>382</v>
      </c>
    </row>
    <row r="266" spans="1:5" ht="52.5" customHeight="1" hidden="1">
      <c r="A266" s="246" t="s">
        <v>314</v>
      </c>
      <c r="B266" s="252"/>
      <c r="C266" s="252"/>
      <c r="D266" s="252">
        <f aca="true" t="shared" si="11" ref="D266:D274">C266-B266</f>
        <v>0</v>
      </c>
      <c r="E266" s="258" t="s">
        <v>382</v>
      </c>
    </row>
    <row r="267" spans="1:5" ht="18" hidden="1">
      <c r="A267" s="244" t="s">
        <v>309</v>
      </c>
      <c r="B267" s="251">
        <f>B268</f>
        <v>0</v>
      </c>
      <c r="C267" s="251">
        <f>C268</f>
        <v>0</v>
      </c>
      <c r="D267" s="251">
        <f t="shared" si="11"/>
        <v>0</v>
      </c>
      <c r="E267" s="254"/>
    </row>
    <row r="268" spans="1:5" s="272" customFormat="1" ht="54" hidden="1">
      <c r="A268" s="256" t="s">
        <v>310</v>
      </c>
      <c r="B268" s="252"/>
      <c r="C268" s="252"/>
      <c r="D268" s="252">
        <f t="shared" si="11"/>
        <v>0</v>
      </c>
      <c r="E268" s="246" t="s">
        <v>390</v>
      </c>
    </row>
    <row r="269" spans="1:5" ht="18" hidden="1">
      <c r="A269" s="244" t="s">
        <v>312</v>
      </c>
      <c r="B269" s="251">
        <f>B270+B271+B272+B273+B274</f>
        <v>0</v>
      </c>
      <c r="C269" s="251">
        <f>C270+C271+C272+C273+C274</f>
        <v>90060.74</v>
      </c>
      <c r="D269" s="251">
        <f t="shared" si="11"/>
        <v>90060.74</v>
      </c>
      <c r="E269" s="245"/>
    </row>
    <row r="270" spans="1:5" ht="59.25" customHeight="1" hidden="1">
      <c r="A270" s="257" t="s">
        <v>330</v>
      </c>
      <c r="B270" s="252"/>
      <c r="C270" s="252"/>
      <c r="D270" s="252">
        <f t="shared" si="11"/>
        <v>0</v>
      </c>
      <c r="E270" s="258" t="s">
        <v>391</v>
      </c>
    </row>
    <row r="271" spans="1:5" ht="57" customHeight="1" hidden="1">
      <c r="A271" s="257" t="s">
        <v>308</v>
      </c>
      <c r="B271" s="252">
        <v>0</v>
      </c>
      <c r="C271" s="252">
        <v>83508.38</v>
      </c>
      <c r="D271" s="252">
        <f t="shared" si="11"/>
        <v>83508.38</v>
      </c>
      <c r="E271" s="258"/>
    </row>
    <row r="272" spans="1:5" ht="54" customHeight="1" hidden="1">
      <c r="A272" s="257" t="s">
        <v>314</v>
      </c>
      <c r="B272" s="252">
        <v>0</v>
      </c>
      <c r="C272" s="252"/>
      <c r="D272" s="252">
        <f t="shared" si="11"/>
        <v>0</v>
      </c>
      <c r="E272" s="258"/>
    </row>
    <row r="273" spans="1:5" ht="61.5" customHeight="1" hidden="1">
      <c r="A273" s="266" t="s">
        <v>331</v>
      </c>
      <c r="B273" s="263"/>
      <c r="C273" s="263"/>
      <c r="D273" s="252">
        <f t="shared" si="11"/>
        <v>0</v>
      </c>
      <c r="E273" s="257"/>
    </row>
    <row r="274" spans="1:5" ht="55.5" customHeight="1" hidden="1">
      <c r="A274" s="257" t="s">
        <v>341</v>
      </c>
      <c r="B274" s="252">
        <v>0</v>
      </c>
      <c r="C274" s="252">
        <v>6552.36</v>
      </c>
      <c r="D274" s="252">
        <f t="shared" si="11"/>
        <v>6552.36</v>
      </c>
      <c r="E274" s="258"/>
    </row>
    <row r="275" spans="1:5" ht="18" hidden="1">
      <c r="A275" s="244" t="s">
        <v>387</v>
      </c>
      <c r="B275" s="251">
        <f>B276</f>
        <v>0</v>
      </c>
      <c r="C275" s="251">
        <f>C276</f>
        <v>9445.73</v>
      </c>
      <c r="D275" s="251">
        <f>C275-B275</f>
        <v>9445.73</v>
      </c>
      <c r="E275" s="245"/>
    </row>
    <row r="276" spans="1:5" ht="59.25" customHeight="1" hidden="1">
      <c r="A276" s="257" t="s">
        <v>330</v>
      </c>
      <c r="B276" s="252">
        <v>0</v>
      </c>
      <c r="C276" s="252">
        <v>9445.73</v>
      </c>
      <c r="D276" s="252">
        <f>C276-B276</f>
        <v>9445.73</v>
      </c>
      <c r="E276" s="258"/>
    </row>
    <row r="277" spans="1:5" ht="18" hidden="1">
      <c r="A277" s="244" t="s">
        <v>311</v>
      </c>
      <c r="B277" s="251">
        <f>B278</f>
        <v>0</v>
      </c>
      <c r="C277" s="251">
        <f>C278</f>
        <v>0</v>
      </c>
      <c r="D277" s="251">
        <f>C277-B277</f>
        <v>0</v>
      </c>
      <c r="E277" s="254"/>
    </row>
    <row r="278" spans="1:5" s="272" customFormat="1" ht="36" hidden="1">
      <c r="A278" s="256" t="s">
        <v>342</v>
      </c>
      <c r="B278" s="252"/>
      <c r="C278" s="252"/>
      <c r="D278" s="252">
        <f>C278-B278</f>
        <v>0</v>
      </c>
      <c r="E278" s="246" t="s">
        <v>395</v>
      </c>
    </row>
    <row r="279" spans="1:5" ht="18" hidden="1">
      <c r="A279" s="247" t="s">
        <v>294</v>
      </c>
      <c r="B279" s="264"/>
      <c r="C279" s="265"/>
      <c r="D279" s="265">
        <f>D264+D269+D275</f>
        <v>99506.47</v>
      </c>
      <c r="E279" s="250"/>
    </row>
    <row r="280" ht="18" customHeight="1" hidden="1"/>
    <row r="281" spans="1:5" ht="51.75" customHeight="1" hidden="1">
      <c r="A281" s="779" t="s">
        <v>411</v>
      </c>
      <c r="B281" s="779"/>
      <c r="C281" s="779"/>
      <c r="D281" s="779"/>
      <c r="E281" s="779"/>
    </row>
    <row r="282" spans="1:5" ht="31.5" hidden="1">
      <c r="A282" s="193" t="s">
        <v>303</v>
      </c>
      <c r="B282" s="194" t="s">
        <v>480</v>
      </c>
      <c r="C282" s="194" t="s">
        <v>304</v>
      </c>
      <c r="D282" s="194" t="s">
        <v>261</v>
      </c>
      <c r="E282" s="193" t="s">
        <v>305</v>
      </c>
    </row>
    <row r="283" spans="1:5" ht="18.75" customHeight="1" hidden="1">
      <c r="A283" s="776" t="s">
        <v>318</v>
      </c>
      <c r="B283" s="777"/>
      <c r="C283" s="777"/>
      <c r="D283" s="777"/>
      <c r="E283" s="778"/>
    </row>
    <row r="284" spans="1:5" ht="50.25" customHeight="1" hidden="1">
      <c r="A284" s="196" t="s">
        <v>355</v>
      </c>
      <c r="B284" s="216">
        <v>0</v>
      </c>
      <c r="C284" s="216">
        <v>10526177</v>
      </c>
      <c r="D284" s="216">
        <f>C284</f>
        <v>10526177</v>
      </c>
      <c r="E284" s="196"/>
    </row>
    <row r="285" spans="1:5" ht="18.75" hidden="1">
      <c r="A285" s="211" t="s">
        <v>294</v>
      </c>
      <c r="B285" s="212"/>
      <c r="C285" s="213"/>
      <c r="D285" s="197">
        <f>D284</f>
        <v>10526177</v>
      </c>
      <c r="E285" s="196"/>
    </row>
    <row r="286" spans="1:5" ht="18.75" hidden="1">
      <c r="A286" s="202" t="s">
        <v>315</v>
      </c>
      <c r="B286" s="203"/>
      <c r="C286" s="203"/>
      <c r="D286" s="203"/>
      <c r="E286" s="231"/>
    </row>
    <row r="287" spans="1:5" ht="18.75" hidden="1">
      <c r="A287" s="222" t="s">
        <v>335</v>
      </c>
      <c r="B287" s="223"/>
      <c r="C287" s="223"/>
      <c r="D287" s="232">
        <f>D288</f>
        <v>0</v>
      </c>
      <c r="E287" s="772" t="s">
        <v>344</v>
      </c>
    </row>
    <row r="288" spans="1:5" ht="45" customHeight="1" hidden="1">
      <c r="A288" s="196" t="s">
        <v>336</v>
      </c>
      <c r="B288" s="223"/>
      <c r="C288" s="223"/>
      <c r="D288" s="223">
        <f>C288-B288</f>
        <v>0</v>
      </c>
      <c r="E288" s="773"/>
    </row>
    <row r="289" spans="1:5" ht="18.75" customHeight="1" hidden="1">
      <c r="A289" s="222" t="s">
        <v>309</v>
      </c>
      <c r="B289" s="223"/>
      <c r="C289" s="223"/>
      <c r="D289" s="232">
        <f>D290</f>
        <v>0</v>
      </c>
      <c r="E289" s="772" t="s">
        <v>344</v>
      </c>
    </row>
    <row r="290" spans="1:5" ht="58.5" customHeight="1" hidden="1">
      <c r="A290" s="196" t="s">
        <v>310</v>
      </c>
      <c r="B290" s="223"/>
      <c r="C290" s="223"/>
      <c r="D290" s="223">
        <f>C290-B290</f>
        <v>0</v>
      </c>
      <c r="E290" s="773"/>
    </row>
    <row r="291" spans="1:5" ht="18.75" hidden="1">
      <c r="A291" s="222" t="s">
        <v>326</v>
      </c>
      <c r="B291" s="223"/>
      <c r="C291" s="223"/>
      <c r="D291" s="232">
        <f>D292</f>
        <v>0</v>
      </c>
      <c r="E291" s="774" t="s">
        <v>345</v>
      </c>
    </row>
    <row r="292" spans="1:5" ht="37.5" hidden="1">
      <c r="A292" s="204" t="s">
        <v>327</v>
      </c>
      <c r="B292" s="223"/>
      <c r="C292" s="223"/>
      <c r="D292" s="223">
        <f>C292-B292</f>
        <v>0</v>
      </c>
      <c r="E292" s="775"/>
    </row>
    <row r="293" spans="1:5" ht="18.75" hidden="1">
      <c r="A293" s="222" t="s">
        <v>307</v>
      </c>
      <c r="B293" s="275">
        <f>B294</f>
        <v>0</v>
      </c>
      <c r="C293" s="275">
        <f>C294</f>
        <v>0</v>
      </c>
      <c r="D293" s="275">
        <f>D294</f>
        <v>0</v>
      </c>
      <c r="E293" s="224"/>
    </row>
    <row r="294" spans="1:5" ht="62.25" customHeight="1" hidden="1">
      <c r="A294" s="217" t="s">
        <v>314</v>
      </c>
      <c r="B294" s="215">
        <v>0</v>
      </c>
      <c r="C294" s="215"/>
      <c r="D294" s="216">
        <f>C294-B294</f>
        <v>0</v>
      </c>
      <c r="E294" s="196" t="s">
        <v>416</v>
      </c>
    </row>
    <row r="295" spans="1:5" ht="18.75" hidden="1">
      <c r="A295" s="222" t="s">
        <v>312</v>
      </c>
      <c r="B295" s="275">
        <f>B301+B303</f>
        <v>0</v>
      </c>
      <c r="C295" s="275">
        <f>C300</f>
        <v>10526177</v>
      </c>
      <c r="D295" s="275">
        <f>D300</f>
        <v>10526177</v>
      </c>
      <c r="E295" s="224"/>
    </row>
    <row r="296" spans="1:5" ht="60" customHeight="1" hidden="1">
      <c r="A296" s="206" t="s">
        <v>313</v>
      </c>
      <c r="B296" s="205"/>
      <c r="C296" s="205"/>
      <c r="D296" s="205">
        <f aca="true" t="shared" si="12" ref="D296:D302">C296-B296</f>
        <v>0</v>
      </c>
      <c r="E296" s="196" t="s">
        <v>346</v>
      </c>
    </row>
    <row r="297" spans="1:5" ht="59.25" customHeight="1" hidden="1">
      <c r="A297" s="206" t="s">
        <v>328</v>
      </c>
      <c r="B297" s="205"/>
      <c r="C297" s="205"/>
      <c r="D297" s="205">
        <f t="shared" si="12"/>
        <v>0</v>
      </c>
      <c r="E297" s="196" t="s">
        <v>347</v>
      </c>
    </row>
    <row r="298" spans="1:5" ht="58.5" customHeight="1" hidden="1">
      <c r="A298" s="206" t="s">
        <v>330</v>
      </c>
      <c r="B298" s="207"/>
      <c r="C298" s="207"/>
      <c r="D298" s="205">
        <f t="shared" si="12"/>
        <v>0</v>
      </c>
      <c r="E298" s="196" t="s">
        <v>348</v>
      </c>
    </row>
    <row r="299" spans="1:5" ht="54" customHeight="1" hidden="1">
      <c r="A299" s="227" t="s">
        <v>308</v>
      </c>
      <c r="B299" s="215">
        <v>0</v>
      </c>
      <c r="C299" s="215"/>
      <c r="D299" s="216">
        <f t="shared" si="12"/>
        <v>0</v>
      </c>
      <c r="E299" s="196" t="s">
        <v>350</v>
      </c>
    </row>
    <row r="300" spans="1:5" ht="62.25" customHeight="1" hidden="1">
      <c r="A300" s="217" t="s">
        <v>314</v>
      </c>
      <c r="B300" s="215">
        <v>0</v>
      </c>
      <c r="C300" s="215">
        <v>10526177</v>
      </c>
      <c r="D300" s="216">
        <f t="shared" si="12"/>
        <v>10526177</v>
      </c>
      <c r="E300" s="196" t="s">
        <v>481</v>
      </c>
    </row>
    <row r="301" spans="1:5" ht="61.5" customHeight="1" hidden="1">
      <c r="A301" s="266" t="s">
        <v>331</v>
      </c>
      <c r="B301" s="263">
        <v>0</v>
      </c>
      <c r="C301" s="263"/>
      <c r="D301" s="252">
        <f t="shared" si="12"/>
        <v>0</v>
      </c>
      <c r="E301" s="257" t="s">
        <v>384</v>
      </c>
    </row>
    <row r="302" spans="1:5" ht="75" customHeight="1" hidden="1">
      <c r="A302" s="266" t="s">
        <v>339</v>
      </c>
      <c r="B302" s="263"/>
      <c r="C302" s="263"/>
      <c r="D302" s="252">
        <f t="shared" si="12"/>
        <v>0</v>
      </c>
      <c r="E302" s="257" t="s">
        <v>340</v>
      </c>
    </row>
    <row r="303" spans="1:5" ht="61.5" customHeight="1" hidden="1">
      <c r="A303" s="266" t="s">
        <v>341</v>
      </c>
      <c r="B303" s="263">
        <v>0</v>
      </c>
      <c r="C303" s="263"/>
      <c r="D303" s="252"/>
      <c r="E303" s="257" t="s">
        <v>385</v>
      </c>
    </row>
    <row r="304" spans="1:5" ht="18.75" hidden="1">
      <c r="A304" s="211" t="s">
        <v>294</v>
      </c>
      <c r="B304" s="212"/>
      <c r="C304" s="213"/>
      <c r="D304" s="197">
        <f>D295+D293</f>
        <v>10526177</v>
      </c>
      <c r="E304" s="196"/>
    </row>
    <row r="305" spans="1:4" ht="25.5" customHeight="1" hidden="1">
      <c r="A305" s="273"/>
      <c r="D305" s="274"/>
    </row>
    <row r="306" spans="1:5" ht="43.5" customHeight="1" hidden="1">
      <c r="A306" s="779" t="s">
        <v>450</v>
      </c>
      <c r="B306" s="779"/>
      <c r="C306" s="779"/>
      <c r="D306" s="779"/>
      <c r="E306" s="779"/>
    </row>
    <row r="307" spans="1:5" ht="31.5" hidden="1">
      <c r="A307" s="193" t="s">
        <v>303</v>
      </c>
      <c r="B307" s="194" t="s">
        <v>448</v>
      </c>
      <c r="C307" s="194" t="s">
        <v>304</v>
      </c>
      <c r="D307" s="194" t="s">
        <v>261</v>
      </c>
      <c r="E307" s="193" t="s">
        <v>305</v>
      </c>
    </row>
    <row r="308" spans="1:5" ht="18.75" customHeight="1" hidden="1">
      <c r="A308" s="776" t="s">
        <v>318</v>
      </c>
      <c r="B308" s="777"/>
      <c r="C308" s="777"/>
      <c r="D308" s="777"/>
      <c r="E308" s="778"/>
    </row>
    <row r="309" spans="1:5" ht="59.25" customHeight="1" hidden="1">
      <c r="A309" s="196" t="s">
        <v>355</v>
      </c>
      <c r="B309" s="216">
        <v>0</v>
      </c>
      <c r="C309" s="216"/>
      <c r="D309" s="216">
        <f>C309</f>
        <v>0</v>
      </c>
      <c r="E309" s="196" t="s">
        <v>449</v>
      </c>
    </row>
    <row r="310" spans="1:5" ht="18.75" hidden="1">
      <c r="A310" s="211" t="s">
        <v>294</v>
      </c>
      <c r="B310" s="212"/>
      <c r="C310" s="213"/>
      <c r="D310" s="197">
        <f>D309</f>
        <v>0</v>
      </c>
      <c r="E310" s="196"/>
    </row>
    <row r="311" spans="1:5" ht="18.75" hidden="1">
      <c r="A311" s="202" t="s">
        <v>315</v>
      </c>
      <c r="B311" s="203"/>
      <c r="C311" s="203"/>
      <c r="D311" s="203"/>
      <c r="E311" s="231"/>
    </row>
    <row r="312" spans="1:5" ht="18.75" hidden="1">
      <c r="A312" s="222" t="s">
        <v>335</v>
      </c>
      <c r="B312" s="223"/>
      <c r="C312" s="223"/>
      <c r="D312" s="232">
        <f>D313</f>
        <v>0</v>
      </c>
      <c r="E312" s="772" t="s">
        <v>344</v>
      </c>
    </row>
    <row r="313" spans="1:5" ht="45" customHeight="1" hidden="1">
      <c r="A313" s="196" t="s">
        <v>336</v>
      </c>
      <c r="B313" s="223"/>
      <c r="C313" s="223"/>
      <c r="D313" s="223">
        <f>C313-B313</f>
        <v>0</v>
      </c>
      <c r="E313" s="773"/>
    </row>
    <row r="314" spans="1:5" ht="18.75" customHeight="1" hidden="1">
      <c r="A314" s="222" t="s">
        <v>309</v>
      </c>
      <c r="B314" s="223"/>
      <c r="C314" s="223"/>
      <c r="D314" s="232">
        <f>D315</f>
        <v>0</v>
      </c>
      <c r="E314" s="772" t="s">
        <v>344</v>
      </c>
    </row>
    <row r="315" spans="1:5" ht="58.5" customHeight="1" hidden="1">
      <c r="A315" s="196" t="s">
        <v>310</v>
      </c>
      <c r="B315" s="223"/>
      <c r="C315" s="223"/>
      <c r="D315" s="223">
        <f>C315-B315</f>
        <v>0</v>
      </c>
      <c r="E315" s="773"/>
    </row>
    <row r="316" spans="1:5" ht="18.75" hidden="1">
      <c r="A316" s="222" t="s">
        <v>326</v>
      </c>
      <c r="B316" s="223"/>
      <c r="C316" s="223"/>
      <c r="D316" s="232">
        <f>D317</f>
        <v>0</v>
      </c>
      <c r="E316" s="774" t="s">
        <v>345</v>
      </c>
    </row>
    <row r="317" spans="1:5" ht="37.5" hidden="1">
      <c r="A317" s="204" t="s">
        <v>327</v>
      </c>
      <c r="B317" s="223"/>
      <c r="C317" s="223"/>
      <c r="D317" s="223">
        <f>C317-B317</f>
        <v>0</v>
      </c>
      <c r="E317" s="775"/>
    </row>
    <row r="318" spans="1:5" ht="18.75" hidden="1">
      <c r="A318" s="222" t="s">
        <v>307</v>
      </c>
      <c r="B318" s="275">
        <f>B319</f>
        <v>0</v>
      </c>
      <c r="C318" s="275">
        <f>C319</f>
        <v>0</v>
      </c>
      <c r="D318" s="275">
        <f>D319</f>
        <v>0</v>
      </c>
      <c r="E318" s="224"/>
    </row>
    <row r="319" spans="1:5" ht="62.25" customHeight="1" hidden="1">
      <c r="A319" s="217" t="s">
        <v>314</v>
      </c>
      <c r="B319" s="215">
        <v>0</v>
      </c>
      <c r="C319" s="215"/>
      <c r="D319" s="216">
        <f>C319-B319</f>
        <v>0</v>
      </c>
      <c r="E319" s="196" t="s">
        <v>416</v>
      </c>
    </row>
    <row r="320" spans="1:5" ht="18.75" hidden="1">
      <c r="A320" s="222" t="s">
        <v>312</v>
      </c>
      <c r="B320" s="275">
        <f>B326+B328</f>
        <v>0</v>
      </c>
      <c r="C320" s="275">
        <f>C325</f>
        <v>125870.84</v>
      </c>
      <c r="D320" s="275">
        <f>D325</f>
        <v>125870.84</v>
      </c>
      <c r="E320" s="224"/>
    </row>
    <row r="321" spans="1:5" ht="60" customHeight="1" hidden="1">
      <c r="A321" s="206" t="s">
        <v>313</v>
      </c>
      <c r="B321" s="205"/>
      <c r="C321" s="205"/>
      <c r="D321" s="205">
        <f aca="true" t="shared" si="13" ref="D321:D327">C321-B321</f>
        <v>0</v>
      </c>
      <c r="E321" s="196" t="s">
        <v>346</v>
      </c>
    </row>
    <row r="322" spans="1:5" ht="59.25" customHeight="1" hidden="1">
      <c r="A322" s="206" t="s">
        <v>328</v>
      </c>
      <c r="B322" s="205"/>
      <c r="C322" s="205"/>
      <c r="D322" s="205">
        <f t="shared" si="13"/>
        <v>0</v>
      </c>
      <c r="E322" s="196" t="s">
        <v>347</v>
      </c>
    </row>
    <row r="323" spans="1:5" ht="58.5" customHeight="1" hidden="1">
      <c r="A323" s="206" t="s">
        <v>330</v>
      </c>
      <c r="B323" s="207"/>
      <c r="C323" s="207"/>
      <c r="D323" s="205">
        <f t="shared" si="13"/>
        <v>0</v>
      </c>
      <c r="E323" s="196" t="s">
        <v>348</v>
      </c>
    </row>
    <row r="324" spans="1:5" ht="54" customHeight="1" hidden="1">
      <c r="A324" s="227" t="s">
        <v>308</v>
      </c>
      <c r="B324" s="215">
        <v>0</v>
      </c>
      <c r="C324" s="215"/>
      <c r="D324" s="216">
        <f t="shared" si="13"/>
        <v>0</v>
      </c>
      <c r="E324" s="196" t="s">
        <v>350</v>
      </c>
    </row>
    <row r="325" spans="1:5" ht="62.25" customHeight="1" hidden="1">
      <c r="A325" s="217" t="s">
        <v>314</v>
      </c>
      <c r="B325" s="215">
        <v>0</v>
      </c>
      <c r="C325" s="215">
        <v>125870.84</v>
      </c>
      <c r="D325" s="216">
        <f t="shared" si="13"/>
        <v>125870.84</v>
      </c>
      <c r="E325" s="196" t="s">
        <v>451</v>
      </c>
    </row>
    <row r="326" spans="1:5" ht="61.5" customHeight="1" hidden="1">
      <c r="A326" s="266" t="s">
        <v>331</v>
      </c>
      <c r="B326" s="263">
        <v>0</v>
      </c>
      <c r="C326" s="263"/>
      <c r="D326" s="252">
        <f t="shared" si="13"/>
        <v>0</v>
      </c>
      <c r="E326" s="257" t="s">
        <v>384</v>
      </c>
    </row>
    <row r="327" spans="1:5" ht="75" customHeight="1" hidden="1">
      <c r="A327" s="266" t="s">
        <v>339</v>
      </c>
      <c r="B327" s="263"/>
      <c r="C327" s="263"/>
      <c r="D327" s="252">
        <f t="shared" si="13"/>
        <v>0</v>
      </c>
      <c r="E327" s="257" t="s">
        <v>340</v>
      </c>
    </row>
    <row r="328" spans="1:5" ht="61.5" customHeight="1" hidden="1">
      <c r="A328" s="266" t="s">
        <v>341</v>
      </c>
      <c r="B328" s="263">
        <v>0</v>
      </c>
      <c r="C328" s="263"/>
      <c r="D328" s="252"/>
      <c r="E328" s="257" t="s">
        <v>385</v>
      </c>
    </row>
    <row r="329" spans="1:5" ht="18.75" hidden="1">
      <c r="A329" s="211" t="s">
        <v>294</v>
      </c>
      <c r="B329" s="212"/>
      <c r="C329" s="213"/>
      <c r="D329" s="197">
        <f>D320+D318</f>
        <v>125870.84</v>
      </c>
      <c r="E329" s="196"/>
    </row>
    <row r="330" spans="1:5" ht="54.75" customHeight="1" hidden="1">
      <c r="A330" s="779" t="s">
        <v>452</v>
      </c>
      <c r="B330" s="779"/>
      <c r="C330" s="779"/>
      <c r="D330" s="779"/>
      <c r="E330" s="779"/>
    </row>
    <row r="331" spans="1:5" ht="31.5" hidden="1">
      <c r="A331" s="193" t="s">
        <v>303</v>
      </c>
      <c r="B331" s="194" t="s">
        <v>495</v>
      </c>
      <c r="C331" s="194" t="s">
        <v>304</v>
      </c>
      <c r="D331" s="194" t="s">
        <v>261</v>
      </c>
      <c r="E331" s="193" t="s">
        <v>305</v>
      </c>
    </row>
    <row r="332" spans="1:5" ht="18.75" customHeight="1" hidden="1">
      <c r="A332" s="776" t="s">
        <v>318</v>
      </c>
      <c r="B332" s="777"/>
      <c r="C332" s="777"/>
      <c r="D332" s="777"/>
      <c r="E332" s="778"/>
    </row>
    <row r="333" spans="1:5" ht="59.25" customHeight="1" hidden="1">
      <c r="A333" s="196" t="s">
        <v>355</v>
      </c>
      <c r="B333" s="216">
        <v>0</v>
      </c>
      <c r="C333" s="216">
        <v>1082254.84</v>
      </c>
      <c r="D333" s="216">
        <f>C333-B333</f>
        <v>1082254.84</v>
      </c>
      <c r="E333" s="196"/>
    </row>
    <row r="334" spans="1:5" ht="18.75" hidden="1">
      <c r="A334" s="211" t="s">
        <v>294</v>
      </c>
      <c r="B334" s="212"/>
      <c r="C334" s="213"/>
      <c r="D334" s="197">
        <f>D333</f>
        <v>1082254.84</v>
      </c>
      <c r="E334" s="196"/>
    </row>
    <row r="335" spans="1:5" ht="18.75" hidden="1">
      <c r="A335" s="202" t="s">
        <v>315</v>
      </c>
      <c r="B335" s="203"/>
      <c r="C335" s="203"/>
      <c r="D335" s="203"/>
      <c r="E335" s="231"/>
    </row>
    <row r="336" spans="1:5" ht="18.75" hidden="1">
      <c r="A336" s="222" t="s">
        <v>335</v>
      </c>
      <c r="B336" s="223"/>
      <c r="C336" s="223"/>
      <c r="D336" s="232">
        <f>D337</f>
        <v>0</v>
      </c>
      <c r="E336" s="772" t="s">
        <v>344</v>
      </c>
    </row>
    <row r="337" spans="1:5" ht="45" customHeight="1" hidden="1">
      <c r="A337" s="196" t="s">
        <v>336</v>
      </c>
      <c r="B337" s="223"/>
      <c r="C337" s="223"/>
      <c r="D337" s="223">
        <f>C337-B337</f>
        <v>0</v>
      </c>
      <c r="E337" s="773"/>
    </row>
    <row r="338" spans="1:5" ht="18.75" customHeight="1" hidden="1">
      <c r="A338" s="222" t="s">
        <v>309</v>
      </c>
      <c r="B338" s="223"/>
      <c r="C338" s="223"/>
      <c r="D338" s="232">
        <f>D339</f>
        <v>0</v>
      </c>
      <c r="E338" s="772" t="s">
        <v>344</v>
      </c>
    </row>
    <row r="339" spans="1:5" ht="58.5" customHeight="1" hidden="1">
      <c r="A339" s="196" t="s">
        <v>310</v>
      </c>
      <c r="B339" s="223"/>
      <c r="C339" s="223"/>
      <c r="D339" s="223">
        <f>C339-B339</f>
        <v>0</v>
      </c>
      <c r="E339" s="773"/>
    </row>
    <row r="340" spans="1:5" ht="18.75" hidden="1">
      <c r="A340" s="222" t="s">
        <v>326</v>
      </c>
      <c r="B340" s="223"/>
      <c r="C340" s="223"/>
      <c r="D340" s="232">
        <f>D341</f>
        <v>0</v>
      </c>
      <c r="E340" s="774" t="s">
        <v>345</v>
      </c>
    </row>
    <row r="341" spans="1:5" ht="37.5" hidden="1">
      <c r="A341" s="204" t="s">
        <v>327</v>
      </c>
      <c r="B341" s="223"/>
      <c r="C341" s="223"/>
      <c r="D341" s="223">
        <f>C341-B341</f>
        <v>0</v>
      </c>
      <c r="E341" s="775"/>
    </row>
    <row r="342" spans="1:5" ht="18.75" hidden="1">
      <c r="A342" s="222" t="s">
        <v>312</v>
      </c>
      <c r="B342" s="275">
        <f>B348+B350</f>
        <v>0</v>
      </c>
      <c r="C342" s="275">
        <f>C347</f>
        <v>1082254.84</v>
      </c>
      <c r="D342" s="275">
        <f>D347</f>
        <v>1082254.84</v>
      </c>
      <c r="E342" s="224"/>
    </row>
    <row r="343" spans="1:5" ht="60" customHeight="1" hidden="1">
      <c r="A343" s="206" t="s">
        <v>313</v>
      </c>
      <c r="B343" s="205"/>
      <c r="C343" s="205"/>
      <c r="D343" s="205">
        <f aca="true" t="shared" si="14" ref="D343:D349">C343-B343</f>
        <v>0</v>
      </c>
      <c r="E343" s="196" t="s">
        <v>346</v>
      </c>
    </row>
    <row r="344" spans="1:5" ht="59.25" customHeight="1" hidden="1">
      <c r="A344" s="206" t="s">
        <v>328</v>
      </c>
      <c r="B344" s="205"/>
      <c r="C344" s="205"/>
      <c r="D344" s="205">
        <f t="shared" si="14"/>
        <v>0</v>
      </c>
      <c r="E344" s="196" t="s">
        <v>347</v>
      </c>
    </row>
    <row r="345" spans="1:5" ht="58.5" customHeight="1" hidden="1">
      <c r="A345" s="206" t="s">
        <v>330</v>
      </c>
      <c r="B345" s="207"/>
      <c r="C345" s="207"/>
      <c r="D345" s="205">
        <f t="shared" si="14"/>
        <v>0</v>
      </c>
      <c r="E345" s="196" t="s">
        <v>348</v>
      </c>
    </row>
    <row r="346" spans="1:5" ht="54" customHeight="1" hidden="1">
      <c r="A346" s="227" t="s">
        <v>308</v>
      </c>
      <c r="B346" s="215">
        <v>0</v>
      </c>
      <c r="C346" s="215"/>
      <c r="D346" s="216">
        <f t="shared" si="14"/>
        <v>0</v>
      </c>
      <c r="E346" s="196" t="s">
        <v>350</v>
      </c>
    </row>
    <row r="347" spans="1:5" ht="77.25" customHeight="1" hidden="1">
      <c r="A347" s="217" t="s">
        <v>314</v>
      </c>
      <c r="B347" s="215">
        <v>0</v>
      </c>
      <c r="C347" s="215">
        <v>1082254.84</v>
      </c>
      <c r="D347" s="216">
        <f t="shared" si="14"/>
        <v>1082254.84</v>
      </c>
      <c r="E347" s="196" t="s">
        <v>453</v>
      </c>
    </row>
    <row r="348" spans="1:5" ht="61.5" customHeight="1" hidden="1">
      <c r="A348" s="266" t="s">
        <v>331</v>
      </c>
      <c r="B348" s="263">
        <v>0</v>
      </c>
      <c r="C348" s="263"/>
      <c r="D348" s="252">
        <f t="shared" si="14"/>
        <v>0</v>
      </c>
      <c r="E348" s="257" t="s">
        <v>384</v>
      </c>
    </row>
    <row r="349" spans="1:5" ht="75" customHeight="1" hidden="1">
      <c r="A349" s="266" t="s">
        <v>339</v>
      </c>
      <c r="B349" s="263"/>
      <c r="C349" s="263"/>
      <c r="D349" s="252">
        <f t="shared" si="14"/>
        <v>0</v>
      </c>
      <c r="E349" s="257" t="s">
        <v>340</v>
      </c>
    </row>
    <row r="350" spans="1:5" ht="61.5" customHeight="1" hidden="1">
      <c r="A350" s="266" t="s">
        <v>341</v>
      </c>
      <c r="B350" s="263">
        <v>0</v>
      </c>
      <c r="C350" s="263"/>
      <c r="D350" s="252"/>
      <c r="E350" s="257" t="s">
        <v>385</v>
      </c>
    </row>
    <row r="351" spans="1:5" ht="18.75" hidden="1">
      <c r="A351" s="211" t="s">
        <v>294</v>
      </c>
      <c r="B351" s="212"/>
      <c r="C351" s="213"/>
      <c r="D351" s="197">
        <f>D342</f>
        <v>1082254.84</v>
      </c>
      <c r="E351" s="196"/>
    </row>
    <row r="352" spans="1:5" ht="54.75" customHeight="1" hidden="1">
      <c r="A352" s="779" t="s">
        <v>454</v>
      </c>
      <c r="B352" s="779"/>
      <c r="C352" s="779"/>
      <c r="D352" s="779"/>
      <c r="E352" s="779"/>
    </row>
    <row r="353" spans="1:5" ht="31.5" hidden="1">
      <c r="A353" s="193" t="s">
        <v>303</v>
      </c>
      <c r="B353" s="194" t="s">
        <v>448</v>
      </c>
      <c r="C353" s="194" t="s">
        <v>304</v>
      </c>
      <c r="D353" s="194" t="s">
        <v>261</v>
      </c>
      <c r="E353" s="193" t="s">
        <v>305</v>
      </c>
    </row>
    <row r="354" spans="1:5" ht="18.75" customHeight="1" hidden="1">
      <c r="A354" s="776" t="s">
        <v>318</v>
      </c>
      <c r="B354" s="777"/>
      <c r="C354" s="777"/>
      <c r="D354" s="777"/>
      <c r="E354" s="778"/>
    </row>
    <row r="355" spans="1:5" ht="44.25" customHeight="1" hidden="1">
      <c r="A355" s="196" t="s">
        <v>355</v>
      </c>
      <c r="B355" s="216">
        <v>684314.79</v>
      </c>
      <c r="C355" s="216">
        <v>1028830.4</v>
      </c>
      <c r="D355" s="216">
        <f>C355-B355</f>
        <v>344515.61</v>
      </c>
      <c r="E355" s="196"/>
    </row>
    <row r="356" spans="1:5" ht="18.75" hidden="1">
      <c r="A356" s="211" t="s">
        <v>294</v>
      </c>
      <c r="B356" s="212"/>
      <c r="C356" s="213"/>
      <c r="D356" s="197">
        <f>D355</f>
        <v>344515.61</v>
      </c>
      <c r="E356" s="196"/>
    </row>
    <row r="357" spans="1:5" ht="18.75" hidden="1">
      <c r="A357" s="202" t="s">
        <v>315</v>
      </c>
      <c r="B357" s="203"/>
      <c r="C357" s="203"/>
      <c r="D357" s="203"/>
      <c r="E357" s="231"/>
    </row>
    <row r="358" spans="1:5" ht="18.75" hidden="1">
      <c r="A358" s="222" t="s">
        <v>335</v>
      </c>
      <c r="B358" s="223"/>
      <c r="C358" s="223"/>
      <c r="D358" s="232">
        <f>D359</f>
        <v>264604.92000000004</v>
      </c>
      <c r="E358" s="780" t="s">
        <v>455</v>
      </c>
    </row>
    <row r="359" spans="1:5" ht="45" customHeight="1" hidden="1">
      <c r="A359" s="196" t="s">
        <v>336</v>
      </c>
      <c r="B359" s="223">
        <v>525587.4</v>
      </c>
      <c r="C359" s="223">
        <f>264604.92+525587.4</f>
        <v>790192.3200000001</v>
      </c>
      <c r="D359" s="223">
        <f>C359-B359</f>
        <v>264604.92000000004</v>
      </c>
      <c r="E359" s="781"/>
    </row>
    <row r="360" spans="1:5" ht="18.75" customHeight="1" hidden="1">
      <c r="A360" s="222" t="s">
        <v>309</v>
      </c>
      <c r="B360" s="223"/>
      <c r="C360" s="223"/>
      <c r="D360" s="232">
        <f>D361</f>
        <v>79910.69</v>
      </c>
      <c r="E360" s="780" t="s">
        <v>455</v>
      </c>
    </row>
    <row r="361" spans="1:5" ht="56.25" customHeight="1" hidden="1">
      <c r="A361" s="196" t="s">
        <v>310</v>
      </c>
      <c r="B361" s="223">
        <v>158727.39</v>
      </c>
      <c r="C361" s="223">
        <f>158727.39+79910.69</f>
        <v>238638.08000000002</v>
      </c>
      <c r="D361" s="223">
        <f>C361-B361</f>
        <v>79910.69</v>
      </c>
      <c r="E361" s="781"/>
    </row>
    <row r="362" spans="1:5" ht="18.75" hidden="1">
      <c r="A362" s="222" t="s">
        <v>326</v>
      </c>
      <c r="B362" s="223"/>
      <c r="C362" s="223"/>
      <c r="D362" s="232">
        <f>D363</f>
        <v>0</v>
      </c>
      <c r="E362" s="774" t="s">
        <v>345</v>
      </c>
    </row>
    <row r="363" spans="1:5" ht="37.5" hidden="1">
      <c r="A363" s="204" t="s">
        <v>327</v>
      </c>
      <c r="B363" s="223"/>
      <c r="C363" s="223"/>
      <c r="D363" s="223">
        <f>C363-B363</f>
        <v>0</v>
      </c>
      <c r="E363" s="775"/>
    </row>
    <row r="364" spans="1:5" ht="18.75" hidden="1">
      <c r="A364" s="222" t="s">
        <v>312</v>
      </c>
      <c r="B364" s="275">
        <f>B370+B372</f>
        <v>0</v>
      </c>
      <c r="C364" s="275">
        <f>C369</f>
        <v>0</v>
      </c>
      <c r="D364" s="275">
        <f>D369</f>
        <v>0</v>
      </c>
      <c r="E364" s="224"/>
    </row>
    <row r="365" spans="1:5" ht="60" customHeight="1" hidden="1">
      <c r="A365" s="206" t="s">
        <v>313</v>
      </c>
      <c r="B365" s="205"/>
      <c r="C365" s="205"/>
      <c r="D365" s="205">
        <f aca="true" t="shared" si="15" ref="D365:D371">C365-B365</f>
        <v>0</v>
      </c>
      <c r="E365" s="196" t="s">
        <v>346</v>
      </c>
    </row>
    <row r="366" spans="1:5" ht="59.25" customHeight="1" hidden="1">
      <c r="A366" s="206" t="s">
        <v>328</v>
      </c>
      <c r="B366" s="205"/>
      <c r="C366" s="205"/>
      <c r="D366" s="205">
        <f t="shared" si="15"/>
        <v>0</v>
      </c>
      <c r="E366" s="196" t="s">
        <v>347</v>
      </c>
    </row>
    <row r="367" spans="1:5" ht="58.5" customHeight="1" hidden="1">
      <c r="A367" s="206" t="s">
        <v>330</v>
      </c>
      <c r="B367" s="207"/>
      <c r="C367" s="207"/>
      <c r="D367" s="205">
        <f t="shared" si="15"/>
        <v>0</v>
      </c>
      <c r="E367" s="196" t="s">
        <v>348</v>
      </c>
    </row>
    <row r="368" spans="1:5" ht="54" customHeight="1" hidden="1">
      <c r="A368" s="227" t="s">
        <v>308</v>
      </c>
      <c r="B368" s="215">
        <v>0</v>
      </c>
      <c r="C368" s="215"/>
      <c r="D368" s="216">
        <f t="shared" si="15"/>
        <v>0</v>
      </c>
      <c r="E368" s="196" t="s">
        <v>350</v>
      </c>
    </row>
    <row r="369" spans="1:5" ht="77.25" customHeight="1" hidden="1">
      <c r="A369" s="217" t="s">
        <v>314</v>
      </c>
      <c r="B369" s="215">
        <v>0</v>
      </c>
      <c r="C369" s="215"/>
      <c r="D369" s="216">
        <f t="shared" si="15"/>
        <v>0</v>
      </c>
      <c r="E369" s="196" t="s">
        <v>453</v>
      </c>
    </row>
    <row r="370" spans="1:5" ht="61.5" customHeight="1" hidden="1">
      <c r="A370" s="266" t="s">
        <v>331</v>
      </c>
      <c r="B370" s="263">
        <v>0</v>
      </c>
      <c r="C370" s="263"/>
      <c r="D370" s="252">
        <f t="shared" si="15"/>
        <v>0</v>
      </c>
      <c r="E370" s="257" t="s">
        <v>384</v>
      </c>
    </row>
    <row r="371" spans="1:5" ht="75" customHeight="1" hidden="1">
      <c r="A371" s="266" t="s">
        <v>339</v>
      </c>
      <c r="B371" s="263"/>
      <c r="C371" s="263"/>
      <c r="D371" s="252">
        <f t="shared" si="15"/>
        <v>0</v>
      </c>
      <c r="E371" s="257" t="s">
        <v>340</v>
      </c>
    </row>
    <row r="372" spans="1:5" ht="61.5" customHeight="1" hidden="1">
      <c r="A372" s="266" t="s">
        <v>341</v>
      </c>
      <c r="B372" s="263">
        <v>0</v>
      </c>
      <c r="C372" s="263"/>
      <c r="D372" s="252"/>
      <c r="E372" s="257" t="s">
        <v>385</v>
      </c>
    </row>
    <row r="373" spans="1:5" ht="18.75" hidden="1">
      <c r="A373" s="211" t="s">
        <v>294</v>
      </c>
      <c r="B373" s="212"/>
      <c r="C373" s="213"/>
      <c r="D373" s="197">
        <f>D364+D358+D360</f>
        <v>344515.61000000004</v>
      </c>
      <c r="E373" s="196"/>
    </row>
    <row r="374" spans="1:5" ht="54.75" customHeight="1" hidden="1">
      <c r="A374" s="779" t="s">
        <v>413</v>
      </c>
      <c r="B374" s="779"/>
      <c r="C374" s="779"/>
      <c r="D374" s="779"/>
      <c r="E374" s="779"/>
    </row>
    <row r="375" spans="1:5" ht="31.5" hidden="1">
      <c r="A375" s="193" t="s">
        <v>303</v>
      </c>
      <c r="B375" s="194" t="s">
        <v>406</v>
      </c>
      <c r="C375" s="194" t="s">
        <v>304</v>
      </c>
      <c r="D375" s="194" t="s">
        <v>261</v>
      </c>
      <c r="E375" s="193" t="s">
        <v>305</v>
      </c>
    </row>
    <row r="376" spans="1:5" ht="18.75" customHeight="1" hidden="1">
      <c r="A376" s="776" t="s">
        <v>318</v>
      </c>
      <c r="B376" s="777"/>
      <c r="C376" s="777"/>
      <c r="D376" s="777"/>
      <c r="E376" s="778"/>
    </row>
    <row r="377" spans="1:5" ht="59.25" customHeight="1" hidden="1">
      <c r="A377" s="196" t="s">
        <v>355</v>
      </c>
      <c r="B377" s="216">
        <v>0</v>
      </c>
      <c r="C377" s="216">
        <v>208800</v>
      </c>
      <c r="D377" s="216">
        <f>C377</f>
        <v>208800</v>
      </c>
      <c r="E377" s="196" t="s">
        <v>412</v>
      </c>
    </row>
    <row r="378" spans="1:5" ht="18.75" hidden="1">
      <c r="A378" s="211" t="s">
        <v>294</v>
      </c>
      <c r="B378" s="212"/>
      <c r="C378" s="213"/>
      <c r="D378" s="197">
        <f>D377</f>
        <v>208800</v>
      </c>
      <c r="E378" s="196"/>
    </row>
    <row r="379" spans="1:5" ht="18.75" hidden="1">
      <c r="A379" s="202" t="s">
        <v>315</v>
      </c>
      <c r="B379" s="203"/>
      <c r="C379" s="203"/>
      <c r="D379" s="203"/>
      <c r="E379" s="231"/>
    </row>
    <row r="380" spans="1:5" ht="18.75" hidden="1">
      <c r="A380" s="222" t="s">
        <v>335</v>
      </c>
      <c r="B380" s="223"/>
      <c r="C380" s="223"/>
      <c r="D380" s="232">
        <f>D381</f>
        <v>0</v>
      </c>
      <c r="E380" s="772" t="s">
        <v>344</v>
      </c>
    </row>
    <row r="381" spans="1:5" ht="45" customHeight="1" hidden="1">
      <c r="A381" s="196" t="s">
        <v>336</v>
      </c>
      <c r="B381" s="223"/>
      <c r="C381" s="223"/>
      <c r="D381" s="223">
        <f>C381-B381</f>
        <v>0</v>
      </c>
      <c r="E381" s="773"/>
    </row>
    <row r="382" spans="1:5" ht="18.75" customHeight="1" hidden="1">
      <c r="A382" s="222" t="s">
        <v>309</v>
      </c>
      <c r="B382" s="223"/>
      <c r="C382" s="223"/>
      <c r="D382" s="232">
        <f>D383</f>
        <v>0</v>
      </c>
      <c r="E382" s="772" t="s">
        <v>344</v>
      </c>
    </row>
    <row r="383" spans="1:5" ht="58.5" customHeight="1" hidden="1">
      <c r="A383" s="196" t="s">
        <v>310</v>
      </c>
      <c r="B383" s="223"/>
      <c r="C383" s="223"/>
      <c r="D383" s="223">
        <f>C383-B383</f>
        <v>0</v>
      </c>
      <c r="E383" s="773"/>
    </row>
    <row r="384" spans="1:5" ht="18.75" hidden="1">
      <c r="A384" s="222" t="s">
        <v>326</v>
      </c>
      <c r="B384" s="223"/>
      <c r="C384" s="223"/>
      <c r="D384" s="232">
        <f>D385</f>
        <v>0</v>
      </c>
      <c r="E384" s="774" t="s">
        <v>345</v>
      </c>
    </row>
    <row r="385" spans="1:5" ht="37.5" hidden="1">
      <c r="A385" s="204" t="s">
        <v>327</v>
      </c>
      <c r="B385" s="223"/>
      <c r="C385" s="223"/>
      <c r="D385" s="223">
        <f>C385-B385</f>
        <v>0</v>
      </c>
      <c r="E385" s="775"/>
    </row>
    <row r="386" spans="1:5" ht="18.75" hidden="1">
      <c r="A386" s="222" t="s">
        <v>312</v>
      </c>
      <c r="B386" s="275">
        <f>B392+B394</f>
        <v>0</v>
      </c>
      <c r="C386" s="275">
        <f>C391</f>
        <v>208800</v>
      </c>
      <c r="D386" s="275">
        <f>D391</f>
        <v>208800</v>
      </c>
      <c r="E386" s="224"/>
    </row>
    <row r="387" spans="1:5" ht="60" customHeight="1" hidden="1">
      <c r="A387" s="206" t="s">
        <v>313</v>
      </c>
      <c r="B387" s="205"/>
      <c r="C387" s="205"/>
      <c r="D387" s="205">
        <f aca="true" t="shared" si="16" ref="D387:D393">C387-B387</f>
        <v>0</v>
      </c>
      <c r="E387" s="196" t="s">
        <v>346</v>
      </c>
    </row>
    <row r="388" spans="1:5" ht="59.25" customHeight="1" hidden="1">
      <c r="A388" s="206" t="s">
        <v>328</v>
      </c>
      <c r="B388" s="205"/>
      <c r="C388" s="205"/>
      <c r="D388" s="205">
        <f t="shared" si="16"/>
        <v>0</v>
      </c>
      <c r="E388" s="196" t="s">
        <v>347</v>
      </c>
    </row>
    <row r="389" spans="1:5" ht="58.5" customHeight="1" hidden="1">
      <c r="A389" s="206" t="s">
        <v>330</v>
      </c>
      <c r="B389" s="207"/>
      <c r="C389" s="207"/>
      <c r="D389" s="205">
        <f t="shared" si="16"/>
        <v>0</v>
      </c>
      <c r="E389" s="196" t="s">
        <v>348</v>
      </c>
    </row>
    <row r="390" spans="1:5" ht="54" customHeight="1" hidden="1">
      <c r="A390" s="227" t="s">
        <v>308</v>
      </c>
      <c r="B390" s="215">
        <v>0</v>
      </c>
      <c r="C390" s="215"/>
      <c r="D390" s="216">
        <f t="shared" si="16"/>
        <v>0</v>
      </c>
      <c r="E390" s="196" t="s">
        <v>350</v>
      </c>
    </row>
    <row r="391" spans="1:5" ht="62.25" customHeight="1" hidden="1">
      <c r="A391" s="217" t="s">
        <v>314</v>
      </c>
      <c r="B391" s="215">
        <v>0</v>
      </c>
      <c r="C391" s="215">
        <v>208800</v>
      </c>
      <c r="D391" s="216">
        <f t="shared" si="16"/>
        <v>208800</v>
      </c>
      <c r="E391" s="196" t="s">
        <v>415</v>
      </c>
    </row>
    <row r="392" spans="1:5" ht="61.5" customHeight="1" hidden="1">
      <c r="A392" s="266" t="s">
        <v>331</v>
      </c>
      <c r="B392" s="263">
        <v>0</v>
      </c>
      <c r="C392" s="263"/>
      <c r="D392" s="252">
        <f t="shared" si="16"/>
        <v>0</v>
      </c>
      <c r="E392" s="257" t="s">
        <v>384</v>
      </c>
    </row>
    <row r="393" spans="1:5" ht="75" customHeight="1" hidden="1">
      <c r="A393" s="266" t="s">
        <v>339</v>
      </c>
      <c r="B393" s="263"/>
      <c r="C393" s="263"/>
      <c r="D393" s="252">
        <f t="shared" si="16"/>
        <v>0</v>
      </c>
      <c r="E393" s="257" t="s">
        <v>340</v>
      </c>
    </row>
    <row r="394" spans="1:5" ht="61.5" customHeight="1" hidden="1">
      <c r="A394" s="266" t="s">
        <v>341</v>
      </c>
      <c r="B394" s="263">
        <v>0</v>
      </c>
      <c r="C394" s="263"/>
      <c r="D394" s="252"/>
      <c r="E394" s="257" t="s">
        <v>385</v>
      </c>
    </row>
    <row r="395" spans="1:5" ht="18.75" hidden="1">
      <c r="A395" s="211" t="s">
        <v>294</v>
      </c>
      <c r="B395" s="212"/>
      <c r="C395" s="213"/>
      <c r="D395" s="197">
        <f>D386</f>
        <v>208800</v>
      </c>
      <c r="E395" s="196"/>
    </row>
    <row r="396" spans="1:5" ht="36" customHeight="1" hidden="1">
      <c r="A396" s="779" t="s">
        <v>434</v>
      </c>
      <c r="B396" s="779"/>
      <c r="C396" s="779"/>
      <c r="D396" s="779"/>
      <c r="E396" s="779"/>
    </row>
    <row r="397" spans="1:5" ht="31.5" hidden="1">
      <c r="A397" s="193" t="s">
        <v>303</v>
      </c>
      <c r="B397" s="194" t="s">
        <v>436</v>
      </c>
      <c r="C397" s="194" t="s">
        <v>304</v>
      </c>
      <c r="D397" s="194" t="s">
        <v>261</v>
      </c>
      <c r="E397" s="193" t="s">
        <v>305</v>
      </c>
    </row>
    <row r="398" spans="1:5" ht="18.75" customHeight="1" hidden="1">
      <c r="A398" s="776" t="s">
        <v>318</v>
      </c>
      <c r="B398" s="777"/>
      <c r="C398" s="777"/>
      <c r="D398" s="777"/>
      <c r="E398" s="778"/>
    </row>
    <row r="399" spans="1:5" ht="59.25" customHeight="1" hidden="1">
      <c r="A399" s="196" t="s">
        <v>355</v>
      </c>
      <c r="B399" s="216">
        <v>324729.95</v>
      </c>
      <c r="C399" s="216">
        <v>398400.42</v>
      </c>
      <c r="D399" s="216">
        <f>C399-B399</f>
        <v>73670.46999999997</v>
      </c>
      <c r="E399" s="287" t="s">
        <v>429</v>
      </c>
    </row>
    <row r="400" spans="1:5" ht="18.75" hidden="1">
      <c r="A400" s="211" t="s">
        <v>294</v>
      </c>
      <c r="B400" s="212"/>
      <c r="C400" s="213"/>
      <c r="D400" s="197">
        <f>D399</f>
        <v>73670.46999999997</v>
      </c>
      <c r="E400" s="196"/>
    </row>
    <row r="401" spans="1:5" ht="18.75" hidden="1">
      <c r="A401" s="202" t="s">
        <v>315</v>
      </c>
      <c r="B401" s="203"/>
      <c r="C401" s="203"/>
      <c r="D401" s="203"/>
      <c r="E401" s="231"/>
    </row>
    <row r="402" spans="1:5" ht="18.75" hidden="1">
      <c r="A402" s="222" t="s">
        <v>335</v>
      </c>
      <c r="B402" s="223"/>
      <c r="C402" s="223"/>
      <c r="D402" s="232">
        <f>D403</f>
        <v>0</v>
      </c>
      <c r="E402" s="772" t="s">
        <v>344</v>
      </c>
    </row>
    <row r="403" spans="1:5" ht="45" customHeight="1" hidden="1">
      <c r="A403" s="196" t="s">
        <v>336</v>
      </c>
      <c r="B403" s="223"/>
      <c r="C403" s="223"/>
      <c r="D403" s="223">
        <f>C403-B403</f>
        <v>0</v>
      </c>
      <c r="E403" s="773"/>
    </row>
    <row r="404" spans="1:5" ht="18.75" customHeight="1" hidden="1">
      <c r="A404" s="222" t="s">
        <v>309</v>
      </c>
      <c r="B404" s="223"/>
      <c r="C404" s="223"/>
      <c r="D404" s="232">
        <f>D405</f>
        <v>73670.47</v>
      </c>
      <c r="E404" s="783" t="s">
        <v>428</v>
      </c>
    </row>
    <row r="405" spans="1:5" ht="58.5" customHeight="1" hidden="1">
      <c r="A405" s="196" t="s">
        <v>310</v>
      </c>
      <c r="B405" s="223">
        <v>192999.53</v>
      </c>
      <c r="C405" s="223">
        <v>266670</v>
      </c>
      <c r="D405" s="223">
        <f>C405-B405</f>
        <v>73670.47</v>
      </c>
      <c r="E405" s="784"/>
    </row>
    <row r="406" spans="1:5" ht="18.75" hidden="1">
      <c r="A406" s="222" t="s">
        <v>326</v>
      </c>
      <c r="B406" s="223"/>
      <c r="C406" s="223"/>
      <c r="D406" s="232">
        <f>D407</f>
        <v>0</v>
      </c>
      <c r="E406" s="774" t="s">
        <v>345</v>
      </c>
    </row>
    <row r="407" spans="1:5" ht="37.5" hidden="1">
      <c r="A407" s="204" t="s">
        <v>327</v>
      </c>
      <c r="B407" s="223"/>
      <c r="C407" s="223"/>
      <c r="D407" s="223">
        <f>C407-B407</f>
        <v>0</v>
      </c>
      <c r="E407" s="775"/>
    </row>
    <row r="408" spans="1:5" ht="18.75" hidden="1">
      <c r="A408" s="222" t="s">
        <v>307</v>
      </c>
      <c r="B408" s="275">
        <f>B409</f>
        <v>0</v>
      </c>
      <c r="C408" s="275">
        <f>C409</f>
        <v>262530</v>
      </c>
      <c r="D408" s="275">
        <f>D409</f>
        <v>262530</v>
      </c>
      <c r="E408" s="224"/>
    </row>
    <row r="409" spans="1:5" ht="62.25" customHeight="1" hidden="1">
      <c r="A409" s="217" t="s">
        <v>314</v>
      </c>
      <c r="B409" s="215">
        <v>0</v>
      </c>
      <c r="C409" s="215">
        <v>262530</v>
      </c>
      <c r="D409" s="216">
        <f>C409-B409</f>
        <v>262530</v>
      </c>
      <c r="E409" s="196" t="s">
        <v>416</v>
      </c>
    </row>
    <row r="410" spans="1:5" ht="18.75" hidden="1">
      <c r="A410" s="222" t="s">
        <v>312</v>
      </c>
      <c r="B410" s="275">
        <f>B421+B499</f>
        <v>0</v>
      </c>
      <c r="C410" s="275">
        <f>C417</f>
        <v>0</v>
      </c>
      <c r="D410" s="275">
        <f>D417+D415</f>
        <v>0</v>
      </c>
      <c r="E410" s="224"/>
    </row>
    <row r="411" spans="1:5" ht="60" customHeight="1" hidden="1">
      <c r="A411" s="206" t="s">
        <v>313</v>
      </c>
      <c r="B411" s="205"/>
      <c r="C411" s="205"/>
      <c r="D411" s="205">
        <f>C411-B411</f>
        <v>0</v>
      </c>
      <c r="E411" s="196" t="s">
        <v>346</v>
      </c>
    </row>
    <row r="412" spans="1:5" ht="59.25" customHeight="1" hidden="1">
      <c r="A412" s="206" t="s">
        <v>328</v>
      </c>
      <c r="B412" s="205"/>
      <c r="C412" s="205"/>
      <c r="D412" s="205">
        <f>C412-B412</f>
        <v>0</v>
      </c>
      <c r="E412" s="196" t="s">
        <v>347</v>
      </c>
    </row>
    <row r="413" spans="1:5" ht="58.5" customHeight="1" hidden="1">
      <c r="A413" s="206" t="s">
        <v>330</v>
      </c>
      <c r="B413" s="207"/>
      <c r="C413" s="207"/>
      <c r="D413" s="205">
        <f>C413-B413</f>
        <v>0</v>
      </c>
      <c r="E413" s="196" t="s">
        <v>348</v>
      </c>
    </row>
    <row r="414" spans="1:5" ht="54" customHeight="1" hidden="1">
      <c r="A414" s="227" t="s">
        <v>308</v>
      </c>
      <c r="B414" s="215">
        <v>0</v>
      </c>
      <c r="C414" s="215"/>
      <c r="D414" s="216">
        <f>C414-B414</f>
        <v>0</v>
      </c>
      <c r="E414" s="196" t="s">
        <v>350</v>
      </c>
    </row>
    <row r="415" spans="1:5" ht="62.25" customHeight="1" hidden="1">
      <c r="A415" s="196" t="s">
        <v>314</v>
      </c>
      <c r="B415" s="205">
        <v>0</v>
      </c>
      <c r="C415" s="205"/>
      <c r="D415" s="216">
        <f>C415-B415</f>
        <v>0</v>
      </c>
      <c r="E415" s="258" t="s">
        <v>427</v>
      </c>
    </row>
    <row r="416" spans="1:5" ht="18.75" hidden="1">
      <c r="A416" s="211" t="s">
        <v>294</v>
      </c>
      <c r="B416" s="212"/>
      <c r="C416" s="213"/>
      <c r="D416" s="197">
        <f>D404+D410</f>
        <v>73670.47</v>
      </c>
      <c r="E416" s="196"/>
    </row>
    <row r="417" ht="12.75" hidden="1"/>
    <row r="418" spans="1:5" ht="24.75" customHeight="1" hidden="1">
      <c r="A418" s="779" t="s">
        <v>435</v>
      </c>
      <c r="B418" s="779"/>
      <c r="C418" s="779"/>
      <c r="D418" s="779"/>
      <c r="E418" s="779"/>
    </row>
    <row r="419" spans="1:5" ht="58.5" customHeight="1" hidden="1">
      <c r="A419" s="193" t="s">
        <v>303</v>
      </c>
      <c r="B419" s="194" t="s">
        <v>424</v>
      </c>
      <c r="C419" s="194" t="s">
        <v>304</v>
      </c>
      <c r="D419" s="194" t="s">
        <v>261</v>
      </c>
      <c r="E419" s="193" t="s">
        <v>305</v>
      </c>
    </row>
    <row r="420" spans="1:5" ht="90" hidden="1">
      <c r="A420" s="295" t="s">
        <v>433</v>
      </c>
      <c r="B420" s="294">
        <v>0</v>
      </c>
      <c r="C420" s="294">
        <v>14000</v>
      </c>
      <c r="D420" s="294">
        <f>C420-B420</f>
        <v>14000</v>
      </c>
      <c r="E420" s="195" t="s">
        <v>430</v>
      </c>
    </row>
    <row r="421" spans="1:5" ht="56.25" hidden="1">
      <c r="A421" s="296" t="s">
        <v>432</v>
      </c>
      <c r="B421" s="294">
        <v>0</v>
      </c>
      <c r="C421" s="294">
        <v>14000</v>
      </c>
      <c r="D421" s="294">
        <f>C421-B421</f>
        <v>14000</v>
      </c>
      <c r="E421" s="195" t="s">
        <v>430</v>
      </c>
    </row>
    <row r="422" spans="1:5" ht="18.75" hidden="1">
      <c r="A422" s="292"/>
      <c r="B422" s="293"/>
      <c r="C422" s="293"/>
      <c r="D422" s="293"/>
      <c r="E422" s="291"/>
    </row>
    <row r="423" spans="1:5" s="191" customFormat="1" ht="62.25" customHeight="1" hidden="1">
      <c r="A423" s="782" t="s">
        <v>569</v>
      </c>
      <c r="B423" s="782"/>
      <c r="C423" s="782"/>
      <c r="D423" s="782"/>
      <c r="E423" s="782"/>
    </row>
    <row r="424" spans="1:5" s="191" customFormat="1" ht="31.5" hidden="1">
      <c r="A424" s="193" t="s">
        <v>303</v>
      </c>
      <c r="B424" s="194" t="s">
        <v>568</v>
      </c>
      <c r="C424" s="194" t="s">
        <v>304</v>
      </c>
      <c r="D424" s="194" t="s">
        <v>261</v>
      </c>
      <c r="E424" s="193" t="s">
        <v>305</v>
      </c>
    </row>
    <row r="425" spans="1:5" s="191" customFormat="1" ht="18.75" hidden="1">
      <c r="A425" s="228" t="s">
        <v>318</v>
      </c>
      <c r="B425" s="228"/>
      <c r="C425" s="228"/>
      <c r="D425" s="228"/>
      <c r="E425" s="229"/>
    </row>
    <row r="426" spans="1:5" s="191" customFormat="1" ht="56.25" customHeight="1" hidden="1">
      <c r="A426" s="196" t="s">
        <v>355</v>
      </c>
      <c r="B426" s="216">
        <v>0</v>
      </c>
      <c r="C426" s="216">
        <v>21384</v>
      </c>
      <c r="D426" s="216">
        <f>C426-B426</f>
        <v>21384</v>
      </c>
      <c r="E426" s="196" t="s">
        <v>570</v>
      </c>
    </row>
    <row r="427" spans="1:5" s="191" customFormat="1" ht="20.25" customHeight="1" hidden="1">
      <c r="A427" s="211" t="s">
        <v>294</v>
      </c>
      <c r="B427" s="212"/>
      <c r="C427" s="213"/>
      <c r="D427" s="197">
        <f>D422+D425+D426</f>
        <v>21384</v>
      </c>
      <c r="E427" s="196"/>
    </row>
    <row r="428" spans="1:5" s="191" customFormat="1" ht="31.5" hidden="1">
      <c r="A428" s="193" t="s">
        <v>303</v>
      </c>
      <c r="B428" s="194" t="s">
        <v>568</v>
      </c>
      <c r="C428" s="194" t="s">
        <v>304</v>
      </c>
      <c r="D428" s="194" t="s">
        <v>261</v>
      </c>
      <c r="E428" s="193" t="s">
        <v>305</v>
      </c>
    </row>
    <row r="429" spans="1:5" s="191" customFormat="1" ht="18.75" hidden="1">
      <c r="A429" s="202" t="s">
        <v>315</v>
      </c>
      <c r="B429" s="203"/>
      <c r="C429" s="203"/>
      <c r="D429" s="203"/>
      <c r="E429" s="231"/>
    </row>
    <row r="430" spans="1:5" s="191" customFormat="1" ht="18.75" hidden="1">
      <c r="A430" s="222" t="s">
        <v>335</v>
      </c>
      <c r="B430" s="223"/>
      <c r="C430" s="223"/>
      <c r="D430" s="232">
        <f>D431</f>
        <v>0</v>
      </c>
      <c r="E430" s="772" t="s">
        <v>344</v>
      </c>
    </row>
    <row r="431" spans="1:5" s="191" customFormat="1" ht="45" customHeight="1" hidden="1">
      <c r="A431" s="196" t="s">
        <v>336</v>
      </c>
      <c r="B431" s="223"/>
      <c r="C431" s="223"/>
      <c r="D431" s="223">
        <f>C431-B431</f>
        <v>0</v>
      </c>
      <c r="E431" s="773"/>
    </row>
    <row r="432" spans="1:5" s="191" customFormat="1" ht="18.75" customHeight="1" hidden="1">
      <c r="A432" s="222" t="s">
        <v>309</v>
      </c>
      <c r="B432" s="223"/>
      <c r="C432" s="223"/>
      <c r="D432" s="232">
        <f>D433</f>
        <v>0</v>
      </c>
      <c r="E432" s="772" t="s">
        <v>344</v>
      </c>
    </row>
    <row r="433" spans="1:5" s="191" customFormat="1" ht="58.5" customHeight="1" hidden="1">
      <c r="A433" s="196" t="s">
        <v>310</v>
      </c>
      <c r="B433" s="223"/>
      <c r="C433" s="223"/>
      <c r="D433" s="223">
        <f>C433-B433</f>
        <v>0</v>
      </c>
      <c r="E433" s="773"/>
    </row>
    <row r="434" spans="1:5" s="191" customFormat="1" ht="18.75" hidden="1">
      <c r="A434" s="222" t="s">
        <v>326</v>
      </c>
      <c r="B434" s="223"/>
      <c r="C434" s="223"/>
      <c r="D434" s="232">
        <f>D435</f>
        <v>0</v>
      </c>
      <c r="E434" s="774" t="s">
        <v>345</v>
      </c>
    </row>
    <row r="435" spans="1:5" s="191" customFormat="1" ht="37.5" hidden="1">
      <c r="A435" s="204" t="s">
        <v>327</v>
      </c>
      <c r="B435" s="223"/>
      <c r="C435" s="223"/>
      <c r="D435" s="223">
        <f>C435-B435</f>
        <v>0</v>
      </c>
      <c r="E435" s="775"/>
    </row>
    <row r="436" spans="1:5" s="191" customFormat="1" ht="18.75" hidden="1">
      <c r="A436" s="222" t="s">
        <v>312</v>
      </c>
      <c r="B436" s="205"/>
      <c r="C436" s="205"/>
      <c r="D436" s="226"/>
      <c r="E436" s="224"/>
    </row>
    <row r="437" spans="1:5" s="191" customFormat="1" ht="60" customHeight="1" hidden="1">
      <c r="A437" s="206" t="s">
        <v>313</v>
      </c>
      <c r="B437" s="205"/>
      <c r="C437" s="205"/>
      <c r="D437" s="205">
        <f aca="true" t="shared" si="17" ref="D437:D443">C437-B437</f>
        <v>0</v>
      </c>
      <c r="E437" s="196" t="s">
        <v>346</v>
      </c>
    </row>
    <row r="438" spans="1:5" s="191" customFormat="1" ht="59.25" customHeight="1" hidden="1">
      <c r="A438" s="206" t="s">
        <v>328</v>
      </c>
      <c r="B438" s="205"/>
      <c r="C438" s="205"/>
      <c r="D438" s="205">
        <f t="shared" si="17"/>
        <v>0</v>
      </c>
      <c r="E438" s="196" t="s">
        <v>347</v>
      </c>
    </row>
    <row r="439" spans="1:5" s="191" customFormat="1" ht="58.5" customHeight="1" hidden="1">
      <c r="A439" s="206" t="s">
        <v>330</v>
      </c>
      <c r="B439" s="207"/>
      <c r="C439" s="207"/>
      <c r="D439" s="205">
        <f t="shared" si="17"/>
        <v>0</v>
      </c>
      <c r="E439" s="196" t="s">
        <v>348</v>
      </c>
    </row>
    <row r="440" spans="1:5" s="191" customFormat="1" ht="57" customHeight="1" hidden="1">
      <c r="A440" s="218" t="s">
        <v>339</v>
      </c>
      <c r="B440" s="205">
        <v>0</v>
      </c>
      <c r="C440" s="205"/>
      <c r="D440" s="216">
        <f>C440-B440</f>
        <v>0</v>
      </c>
      <c r="E440" s="196" t="s">
        <v>475</v>
      </c>
    </row>
    <row r="441" spans="1:5" s="191" customFormat="1" ht="96" customHeight="1" hidden="1">
      <c r="A441" s="218" t="s">
        <v>518</v>
      </c>
      <c r="B441" s="205">
        <v>0</v>
      </c>
      <c r="C441" s="205">
        <v>3584</v>
      </c>
      <c r="D441" s="216">
        <f>C441-B441</f>
        <v>3584</v>
      </c>
      <c r="E441" s="196" t="s">
        <v>571</v>
      </c>
    </row>
    <row r="442" spans="1:5" s="191" customFormat="1" ht="95.25" customHeight="1" hidden="1">
      <c r="A442" s="218" t="s">
        <v>354</v>
      </c>
      <c r="B442" s="205"/>
      <c r="C442" s="205"/>
      <c r="D442" s="216">
        <f t="shared" si="17"/>
        <v>0</v>
      </c>
      <c r="E442" s="196" t="s">
        <v>474</v>
      </c>
    </row>
    <row r="443" spans="1:5" s="191" customFormat="1" ht="64.5" customHeight="1" hidden="1">
      <c r="A443" s="209" t="s">
        <v>331</v>
      </c>
      <c r="B443" s="205">
        <v>0</v>
      </c>
      <c r="C443" s="205">
        <v>17800</v>
      </c>
      <c r="D443" s="210">
        <f t="shared" si="17"/>
        <v>17800</v>
      </c>
      <c r="E443" s="196" t="s">
        <v>572</v>
      </c>
    </row>
    <row r="444" spans="1:5" s="191" customFormat="1" ht="61.5" customHeight="1" hidden="1">
      <c r="A444" s="266" t="s">
        <v>341</v>
      </c>
      <c r="B444" s="263">
        <v>0</v>
      </c>
      <c r="C444" s="263"/>
      <c r="D444" s="252">
        <f>C444-B444</f>
        <v>0</v>
      </c>
      <c r="E444" s="257" t="s">
        <v>377</v>
      </c>
    </row>
    <row r="445" spans="1:5" s="191" customFormat="1" ht="18.75" hidden="1">
      <c r="A445" s="211" t="s">
        <v>294</v>
      </c>
      <c r="B445" s="212"/>
      <c r="C445" s="213"/>
      <c r="D445" s="197">
        <f>D442+D444+D440+D441+D443</f>
        <v>21384</v>
      </c>
      <c r="E445" s="196"/>
    </row>
    <row r="446" spans="1:5" s="191" customFormat="1" ht="23.25" customHeight="1" hidden="1">
      <c r="A446" s="782" t="s">
        <v>462</v>
      </c>
      <c r="B446" s="782"/>
      <c r="C446" s="782"/>
      <c r="D446" s="782"/>
      <c r="E446" s="782"/>
    </row>
    <row r="447" spans="1:5" s="191" customFormat="1" ht="31.5" hidden="1">
      <c r="A447" s="193" t="s">
        <v>303</v>
      </c>
      <c r="B447" s="194" t="s">
        <v>464</v>
      </c>
      <c r="C447" s="194" t="s">
        <v>304</v>
      </c>
      <c r="D447" s="194" t="s">
        <v>261</v>
      </c>
      <c r="E447" s="193" t="s">
        <v>305</v>
      </c>
    </row>
    <row r="448" spans="1:5" s="191" customFormat="1" ht="18.75" hidden="1">
      <c r="A448" s="228" t="s">
        <v>318</v>
      </c>
      <c r="B448" s="228"/>
      <c r="C448" s="228"/>
      <c r="D448" s="228"/>
      <c r="E448" s="229"/>
    </row>
    <row r="449" spans="1:5" s="191" customFormat="1" ht="42.75" customHeight="1" hidden="1">
      <c r="A449" s="230" t="s">
        <v>355</v>
      </c>
      <c r="B449" s="223">
        <v>0</v>
      </c>
      <c r="C449" s="223">
        <v>123421.5</v>
      </c>
      <c r="D449" s="223">
        <f>C449-B449</f>
        <v>123421.5</v>
      </c>
      <c r="E449" s="196" t="s">
        <v>463</v>
      </c>
    </row>
    <row r="450" spans="1:5" s="191" customFormat="1" ht="20.25" customHeight="1" hidden="1">
      <c r="A450" s="211" t="s">
        <v>294</v>
      </c>
      <c r="B450" s="212"/>
      <c r="C450" s="213"/>
      <c r="D450" s="197">
        <f>D449</f>
        <v>123421.5</v>
      </c>
      <c r="E450" s="196"/>
    </row>
    <row r="451" spans="1:5" s="191" customFormat="1" ht="31.5" hidden="1">
      <c r="A451" s="193" t="s">
        <v>303</v>
      </c>
      <c r="B451" s="194" t="s">
        <v>464</v>
      </c>
      <c r="C451" s="194" t="s">
        <v>304</v>
      </c>
      <c r="D451" s="194" t="s">
        <v>261</v>
      </c>
      <c r="E451" s="193" t="s">
        <v>305</v>
      </c>
    </row>
    <row r="452" spans="1:5" s="191" customFormat="1" ht="18.75" hidden="1">
      <c r="A452" s="202" t="s">
        <v>315</v>
      </c>
      <c r="B452" s="203"/>
      <c r="C452" s="203"/>
      <c r="D452" s="203"/>
      <c r="E452" s="231"/>
    </row>
    <row r="453" spans="1:5" s="191" customFormat="1" ht="18.75" hidden="1">
      <c r="A453" s="222" t="s">
        <v>335</v>
      </c>
      <c r="B453" s="223"/>
      <c r="C453" s="223"/>
      <c r="D453" s="232">
        <f>D454</f>
        <v>0</v>
      </c>
      <c r="E453" s="772" t="s">
        <v>344</v>
      </c>
    </row>
    <row r="454" spans="1:5" s="191" customFormat="1" ht="45" customHeight="1" hidden="1">
      <c r="A454" s="196" t="s">
        <v>336</v>
      </c>
      <c r="B454" s="223"/>
      <c r="C454" s="223"/>
      <c r="D454" s="223">
        <f>C454-B454</f>
        <v>0</v>
      </c>
      <c r="E454" s="773"/>
    </row>
    <row r="455" spans="1:5" s="191" customFormat="1" ht="18.75" customHeight="1" hidden="1">
      <c r="A455" s="222" t="s">
        <v>309</v>
      </c>
      <c r="B455" s="223"/>
      <c r="C455" s="223"/>
      <c r="D455" s="232">
        <f>D456</f>
        <v>0</v>
      </c>
      <c r="E455" s="772" t="s">
        <v>344</v>
      </c>
    </row>
    <row r="456" spans="1:5" s="191" customFormat="1" ht="58.5" customHeight="1" hidden="1">
      <c r="A456" s="196" t="s">
        <v>310</v>
      </c>
      <c r="B456" s="223"/>
      <c r="C456" s="223"/>
      <c r="D456" s="223">
        <f>C456-B456</f>
        <v>0</v>
      </c>
      <c r="E456" s="773"/>
    </row>
    <row r="457" spans="1:5" s="191" customFormat="1" ht="18.75" hidden="1">
      <c r="A457" s="222" t="s">
        <v>326</v>
      </c>
      <c r="B457" s="223"/>
      <c r="C457" s="223"/>
      <c r="D457" s="232">
        <f>D458</f>
        <v>0</v>
      </c>
      <c r="E457" s="774" t="s">
        <v>345</v>
      </c>
    </row>
    <row r="458" spans="1:5" s="191" customFormat="1" ht="37.5" hidden="1">
      <c r="A458" s="204" t="s">
        <v>327</v>
      </c>
      <c r="B458" s="223"/>
      <c r="C458" s="223"/>
      <c r="D458" s="223">
        <f>C458-B458</f>
        <v>0</v>
      </c>
      <c r="E458" s="775"/>
    </row>
    <row r="459" spans="1:5" s="191" customFormat="1" ht="18.75" hidden="1">
      <c r="A459" s="222" t="s">
        <v>312</v>
      </c>
      <c r="B459" s="205"/>
      <c r="C459" s="205"/>
      <c r="D459" s="226"/>
      <c r="E459" s="224"/>
    </row>
    <row r="460" spans="1:5" s="191" customFormat="1" ht="60" customHeight="1" hidden="1">
      <c r="A460" s="206" t="s">
        <v>313</v>
      </c>
      <c r="B460" s="205"/>
      <c r="C460" s="205"/>
      <c r="D460" s="205">
        <f aca="true" t="shared" si="18" ref="D460:D465">C460-B460</f>
        <v>0</v>
      </c>
      <c r="E460" s="196" t="s">
        <v>346</v>
      </c>
    </row>
    <row r="461" spans="1:5" s="191" customFormat="1" ht="59.25" customHeight="1" hidden="1">
      <c r="A461" s="206" t="s">
        <v>328</v>
      </c>
      <c r="B461" s="205"/>
      <c r="C461" s="205"/>
      <c r="D461" s="205">
        <f t="shared" si="18"/>
        <v>0</v>
      </c>
      <c r="E461" s="196" t="s">
        <v>347</v>
      </c>
    </row>
    <row r="462" spans="1:5" s="191" customFormat="1" ht="58.5" customHeight="1" hidden="1">
      <c r="A462" s="206" t="s">
        <v>330</v>
      </c>
      <c r="B462" s="207"/>
      <c r="C462" s="207"/>
      <c r="D462" s="205">
        <f t="shared" si="18"/>
        <v>0</v>
      </c>
      <c r="E462" s="196" t="s">
        <v>348</v>
      </c>
    </row>
    <row r="463" spans="1:5" s="191" customFormat="1" ht="54.75" customHeight="1" hidden="1">
      <c r="A463" s="206" t="s">
        <v>465</v>
      </c>
      <c r="B463" s="207"/>
      <c r="C463" s="207">
        <v>123421.5</v>
      </c>
      <c r="D463" s="205">
        <f>C463-B463</f>
        <v>123421.5</v>
      </c>
      <c r="E463" s="196" t="s">
        <v>466</v>
      </c>
    </row>
    <row r="464" spans="1:5" s="191" customFormat="1" ht="83.25" customHeight="1" hidden="1">
      <c r="A464" s="209" t="s">
        <v>316</v>
      </c>
      <c r="B464" s="205"/>
      <c r="C464" s="205"/>
      <c r="D464" s="210">
        <f t="shared" si="18"/>
        <v>0</v>
      </c>
      <c r="E464" s="196" t="s">
        <v>349</v>
      </c>
    </row>
    <row r="465" spans="1:5" s="191" customFormat="1" ht="60.75" customHeight="1" hidden="1">
      <c r="A465" s="209" t="s">
        <v>351</v>
      </c>
      <c r="B465" s="205"/>
      <c r="C465" s="205"/>
      <c r="D465" s="210">
        <f t="shared" si="18"/>
        <v>0</v>
      </c>
      <c r="E465" s="196" t="s">
        <v>352</v>
      </c>
    </row>
    <row r="466" spans="1:5" s="191" customFormat="1" ht="61.5" customHeight="1" hidden="1">
      <c r="A466" s="218" t="s">
        <v>339</v>
      </c>
      <c r="B466" s="205">
        <v>0</v>
      </c>
      <c r="C466" s="205"/>
      <c r="D466" s="216">
        <f>C466-B466</f>
        <v>0</v>
      </c>
      <c r="E466" s="196" t="s">
        <v>357</v>
      </c>
    </row>
    <row r="467" spans="1:5" s="191" customFormat="1" ht="95.25" customHeight="1" hidden="1">
      <c r="A467" s="218" t="s">
        <v>354</v>
      </c>
      <c r="B467" s="205"/>
      <c r="C467" s="205"/>
      <c r="D467" s="216">
        <f>C467-B467</f>
        <v>0</v>
      </c>
      <c r="E467" s="196" t="s">
        <v>376</v>
      </c>
    </row>
    <row r="468" spans="1:5" s="191" customFormat="1" ht="64.5" customHeight="1" hidden="1">
      <c r="A468" s="209" t="s">
        <v>331</v>
      </c>
      <c r="B468" s="205">
        <v>0</v>
      </c>
      <c r="C468" s="205">
        <v>265800</v>
      </c>
      <c r="D468" s="210">
        <f>C468-B468</f>
        <v>265800</v>
      </c>
      <c r="E468" s="196" t="s">
        <v>356</v>
      </c>
    </row>
    <row r="469" spans="1:5" s="191" customFormat="1" ht="61.5" customHeight="1" hidden="1">
      <c r="A469" s="266" t="s">
        <v>341</v>
      </c>
      <c r="B469" s="263">
        <v>0</v>
      </c>
      <c r="C469" s="263">
        <v>57000</v>
      </c>
      <c r="D469" s="252">
        <f>C469-B469</f>
        <v>57000</v>
      </c>
      <c r="E469" s="257" t="s">
        <v>377</v>
      </c>
    </row>
    <row r="470" spans="1:5" s="191" customFormat="1" ht="18.75" hidden="1">
      <c r="A470" s="211" t="s">
        <v>294</v>
      </c>
      <c r="B470" s="212"/>
      <c r="C470" s="213"/>
      <c r="D470" s="197">
        <f>D463</f>
        <v>123421.5</v>
      </c>
      <c r="E470" s="196"/>
    </row>
    <row r="471" spans="1:5" s="191" customFormat="1" ht="18.75" hidden="1">
      <c r="A471" s="198"/>
      <c r="B471" s="199"/>
      <c r="C471" s="199"/>
      <c r="D471" s="200"/>
      <c r="E471" s="201"/>
    </row>
    <row r="472" spans="1:5" s="191" customFormat="1" ht="18.75" hidden="1">
      <c r="A472" s="198"/>
      <c r="B472" s="199"/>
      <c r="C472" s="199"/>
      <c r="D472" s="200"/>
      <c r="E472" s="201"/>
    </row>
    <row r="473" spans="1:5" ht="48.75" customHeight="1" hidden="1">
      <c r="A473" s="779" t="s">
        <v>485</v>
      </c>
      <c r="B473" s="779"/>
      <c r="C473" s="779"/>
      <c r="D473" s="779"/>
      <c r="E473" s="779"/>
    </row>
    <row r="474" spans="1:5" ht="31.5" hidden="1">
      <c r="A474" s="193" t="s">
        <v>303</v>
      </c>
      <c r="B474" s="194" t="s">
        <v>480</v>
      </c>
      <c r="C474" s="194" t="s">
        <v>304</v>
      </c>
      <c r="D474" s="194" t="s">
        <v>261</v>
      </c>
      <c r="E474" s="193" t="s">
        <v>305</v>
      </c>
    </row>
    <row r="475" spans="1:5" ht="18.75" customHeight="1" hidden="1">
      <c r="A475" s="776" t="s">
        <v>318</v>
      </c>
      <c r="B475" s="777"/>
      <c r="C475" s="777"/>
      <c r="D475" s="777"/>
      <c r="E475" s="778"/>
    </row>
    <row r="476" spans="1:5" ht="50.25" customHeight="1" hidden="1">
      <c r="A476" s="196" t="s">
        <v>355</v>
      </c>
      <c r="B476" s="216">
        <v>0</v>
      </c>
      <c r="C476" s="216">
        <v>19000</v>
      </c>
      <c r="D476" s="216">
        <f>C476</f>
        <v>19000</v>
      </c>
      <c r="E476" s="196"/>
    </row>
    <row r="477" spans="1:5" ht="18.75" hidden="1">
      <c r="A477" s="211" t="s">
        <v>294</v>
      </c>
      <c r="B477" s="212"/>
      <c r="C477" s="213"/>
      <c r="D477" s="197">
        <f>D476</f>
        <v>19000</v>
      </c>
      <c r="E477" s="196"/>
    </row>
    <row r="478" spans="1:5" ht="18.75" hidden="1">
      <c r="A478" s="202" t="s">
        <v>315</v>
      </c>
      <c r="B478" s="203"/>
      <c r="C478" s="203"/>
      <c r="D478" s="203"/>
      <c r="E478" s="231"/>
    </row>
    <row r="479" spans="1:5" ht="18.75" hidden="1">
      <c r="A479" s="222" t="s">
        <v>335</v>
      </c>
      <c r="B479" s="223"/>
      <c r="C479" s="223"/>
      <c r="D479" s="232">
        <f>D480</f>
        <v>0</v>
      </c>
      <c r="E479" s="772" t="s">
        <v>344</v>
      </c>
    </row>
    <row r="480" spans="1:5" ht="45" customHeight="1" hidden="1">
      <c r="A480" s="196" t="s">
        <v>336</v>
      </c>
      <c r="B480" s="223"/>
      <c r="C480" s="223"/>
      <c r="D480" s="223">
        <f>C480-B480</f>
        <v>0</v>
      </c>
      <c r="E480" s="773"/>
    </row>
    <row r="481" spans="1:5" ht="18.75" customHeight="1" hidden="1">
      <c r="A481" s="222" t="s">
        <v>309</v>
      </c>
      <c r="B481" s="223"/>
      <c r="C481" s="223"/>
      <c r="D481" s="232">
        <f>D482</f>
        <v>0</v>
      </c>
      <c r="E481" s="772" t="s">
        <v>344</v>
      </c>
    </row>
    <row r="482" spans="1:5" ht="58.5" customHeight="1" hidden="1">
      <c r="A482" s="196" t="s">
        <v>310</v>
      </c>
      <c r="B482" s="223"/>
      <c r="C482" s="223"/>
      <c r="D482" s="223">
        <f>C482-B482</f>
        <v>0</v>
      </c>
      <c r="E482" s="773"/>
    </row>
    <row r="483" spans="1:5" ht="18.75" hidden="1">
      <c r="A483" s="222" t="s">
        <v>326</v>
      </c>
      <c r="B483" s="223"/>
      <c r="C483" s="223"/>
      <c r="D483" s="232">
        <f>D484</f>
        <v>0</v>
      </c>
      <c r="E483" s="774" t="s">
        <v>345</v>
      </c>
    </row>
    <row r="484" spans="1:5" ht="37.5" hidden="1">
      <c r="A484" s="204" t="s">
        <v>327</v>
      </c>
      <c r="B484" s="223"/>
      <c r="C484" s="223"/>
      <c r="D484" s="223">
        <f>C484-B484</f>
        <v>0</v>
      </c>
      <c r="E484" s="775"/>
    </row>
    <row r="485" spans="1:5" ht="18.75" hidden="1">
      <c r="A485" s="222" t="s">
        <v>307</v>
      </c>
      <c r="B485" s="275">
        <f>B486</f>
        <v>0</v>
      </c>
      <c r="C485" s="275">
        <f>C486</f>
        <v>0</v>
      </c>
      <c r="D485" s="275">
        <f>D486</f>
        <v>0</v>
      </c>
      <c r="E485" s="224"/>
    </row>
    <row r="486" spans="1:5" ht="62.25" customHeight="1" hidden="1">
      <c r="A486" s="217" t="s">
        <v>314</v>
      </c>
      <c r="B486" s="215">
        <v>0</v>
      </c>
      <c r="C486" s="215"/>
      <c r="D486" s="216">
        <f>C486-B486</f>
        <v>0</v>
      </c>
      <c r="E486" s="196" t="s">
        <v>416</v>
      </c>
    </row>
    <row r="487" spans="1:5" ht="18.75" hidden="1">
      <c r="A487" s="222" t="s">
        <v>312</v>
      </c>
      <c r="B487" s="275">
        <f>B493+B495</f>
        <v>0</v>
      </c>
      <c r="C487" s="275">
        <f>C492</f>
        <v>19000</v>
      </c>
      <c r="D487" s="275">
        <f>D492</f>
        <v>19000</v>
      </c>
      <c r="E487" s="224"/>
    </row>
    <row r="488" spans="1:5" ht="60" customHeight="1" hidden="1">
      <c r="A488" s="206" t="s">
        <v>313</v>
      </c>
      <c r="B488" s="205"/>
      <c r="C488" s="205"/>
      <c r="D488" s="205">
        <f aca="true" t="shared" si="19" ref="D488:D494">C488-B488</f>
        <v>0</v>
      </c>
      <c r="E488" s="196" t="s">
        <v>346</v>
      </c>
    </row>
    <row r="489" spans="1:5" ht="59.25" customHeight="1" hidden="1">
      <c r="A489" s="206" t="s">
        <v>328</v>
      </c>
      <c r="B489" s="205"/>
      <c r="C489" s="205"/>
      <c r="D489" s="205">
        <f t="shared" si="19"/>
        <v>0</v>
      </c>
      <c r="E489" s="196" t="s">
        <v>347</v>
      </c>
    </row>
    <row r="490" spans="1:5" ht="58.5" customHeight="1" hidden="1">
      <c r="A490" s="206" t="s">
        <v>330</v>
      </c>
      <c r="B490" s="207"/>
      <c r="C490" s="207"/>
      <c r="D490" s="205">
        <f t="shared" si="19"/>
        <v>0</v>
      </c>
      <c r="E490" s="196" t="s">
        <v>348</v>
      </c>
    </row>
    <row r="491" spans="1:5" ht="54" customHeight="1" hidden="1">
      <c r="A491" s="227" t="s">
        <v>308</v>
      </c>
      <c r="B491" s="215">
        <v>0</v>
      </c>
      <c r="C491" s="215"/>
      <c r="D491" s="216">
        <f t="shared" si="19"/>
        <v>0</v>
      </c>
      <c r="E491" s="196" t="s">
        <v>350</v>
      </c>
    </row>
    <row r="492" spans="1:5" ht="47.25" customHeight="1" hidden="1">
      <c r="A492" s="217" t="s">
        <v>314</v>
      </c>
      <c r="B492" s="215">
        <v>0</v>
      </c>
      <c r="C492" s="215">
        <v>19000</v>
      </c>
      <c r="D492" s="216">
        <f t="shared" si="19"/>
        <v>19000</v>
      </c>
      <c r="E492" s="196" t="s">
        <v>484</v>
      </c>
    </row>
    <row r="493" spans="1:5" ht="61.5" customHeight="1" hidden="1">
      <c r="A493" s="266" t="s">
        <v>331</v>
      </c>
      <c r="B493" s="263">
        <v>0</v>
      </c>
      <c r="C493" s="263"/>
      <c r="D493" s="252">
        <f t="shared" si="19"/>
        <v>0</v>
      </c>
      <c r="E493" s="257" t="s">
        <v>384</v>
      </c>
    </row>
    <row r="494" spans="1:5" ht="75" customHeight="1" hidden="1">
      <c r="A494" s="266" t="s">
        <v>339</v>
      </c>
      <c r="B494" s="263"/>
      <c r="C494" s="263"/>
      <c r="D494" s="252">
        <f t="shared" si="19"/>
        <v>0</v>
      </c>
      <c r="E494" s="257" t="s">
        <v>340</v>
      </c>
    </row>
    <row r="495" spans="1:5" ht="13.5" customHeight="1" hidden="1">
      <c r="A495" s="266" t="s">
        <v>341</v>
      </c>
      <c r="B495" s="263">
        <v>0</v>
      </c>
      <c r="C495" s="263"/>
      <c r="D495" s="252"/>
      <c r="E495" s="257" t="s">
        <v>385</v>
      </c>
    </row>
    <row r="496" spans="1:5" ht="15" customHeight="1" hidden="1">
      <c r="A496" s="211" t="s">
        <v>294</v>
      </c>
      <c r="B496" s="212"/>
      <c r="C496" s="213"/>
      <c r="D496" s="197">
        <f>D487+D485</f>
        <v>19000</v>
      </c>
      <c r="E496" s="196"/>
    </row>
    <row r="497" spans="1:5" s="191" customFormat="1" ht="18.75" hidden="1">
      <c r="A497" s="198"/>
      <c r="B497" s="199"/>
      <c r="C497" s="199"/>
      <c r="D497" s="200"/>
      <c r="E497" s="201"/>
    </row>
    <row r="498" ht="12.75" hidden="1"/>
    <row r="499" spans="1:5" ht="48.75" customHeight="1" hidden="1">
      <c r="A499" s="796" t="s">
        <v>515</v>
      </c>
      <c r="B499" s="796"/>
      <c r="C499" s="796"/>
      <c r="D499" s="796"/>
      <c r="E499" s="796"/>
    </row>
    <row r="500" spans="1:5" ht="31.5" hidden="1">
      <c r="A500" s="193" t="s">
        <v>303</v>
      </c>
      <c r="B500" s="194" t="s">
        <v>508</v>
      </c>
      <c r="C500" s="194" t="s">
        <v>304</v>
      </c>
      <c r="D500" s="194" t="s">
        <v>261</v>
      </c>
      <c r="E500" s="193" t="s">
        <v>305</v>
      </c>
    </row>
    <row r="501" spans="1:5" ht="18.75" customHeight="1" hidden="1">
      <c r="A501" s="776" t="s">
        <v>318</v>
      </c>
      <c r="B501" s="777"/>
      <c r="C501" s="777"/>
      <c r="D501" s="777"/>
      <c r="E501" s="778"/>
    </row>
    <row r="502" spans="1:5" ht="50.25" customHeight="1" hidden="1">
      <c r="A502" s="196" t="s">
        <v>355</v>
      </c>
      <c r="B502" s="216">
        <v>0</v>
      </c>
      <c r="C502" s="216">
        <v>174954.72</v>
      </c>
      <c r="D502" s="216">
        <f>C502</f>
        <v>174954.72</v>
      </c>
      <c r="E502" s="196"/>
    </row>
    <row r="503" spans="1:5" ht="18.75" hidden="1">
      <c r="A503" s="211" t="s">
        <v>294</v>
      </c>
      <c r="B503" s="212"/>
      <c r="C503" s="213"/>
      <c r="D503" s="197">
        <f>D502</f>
        <v>174954.72</v>
      </c>
      <c r="E503" s="196"/>
    </row>
    <row r="504" spans="1:5" ht="18.75" hidden="1">
      <c r="A504" s="202" t="s">
        <v>315</v>
      </c>
      <c r="B504" s="203"/>
      <c r="C504" s="203"/>
      <c r="D504" s="203"/>
      <c r="E504" s="231"/>
    </row>
    <row r="505" spans="1:5" ht="18.75" hidden="1">
      <c r="A505" s="222" t="s">
        <v>335</v>
      </c>
      <c r="B505" s="223"/>
      <c r="C505" s="223"/>
      <c r="D505" s="232">
        <f>D506</f>
        <v>0</v>
      </c>
      <c r="E505" s="772" t="s">
        <v>344</v>
      </c>
    </row>
    <row r="506" spans="1:5" ht="45" customHeight="1" hidden="1">
      <c r="A506" s="196" t="s">
        <v>336</v>
      </c>
      <c r="B506" s="223"/>
      <c r="C506" s="223"/>
      <c r="D506" s="223">
        <f>C506-B506</f>
        <v>0</v>
      </c>
      <c r="E506" s="773"/>
    </row>
    <row r="507" spans="1:5" ht="18.75" customHeight="1" hidden="1">
      <c r="A507" s="222" t="s">
        <v>309</v>
      </c>
      <c r="B507" s="223"/>
      <c r="C507" s="223"/>
      <c r="D507" s="232">
        <f>D508</f>
        <v>0</v>
      </c>
      <c r="E507" s="772" t="s">
        <v>344</v>
      </c>
    </row>
    <row r="508" spans="1:5" ht="58.5" customHeight="1" hidden="1">
      <c r="A508" s="196" t="s">
        <v>310</v>
      </c>
      <c r="B508" s="223"/>
      <c r="C508" s="223"/>
      <c r="D508" s="223">
        <f>C508-B508</f>
        <v>0</v>
      </c>
      <c r="E508" s="773"/>
    </row>
    <row r="509" spans="1:5" ht="18.75" hidden="1">
      <c r="A509" s="222" t="s">
        <v>326</v>
      </c>
      <c r="B509" s="223"/>
      <c r="C509" s="223"/>
      <c r="D509" s="232">
        <f>D510</f>
        <v>0</v>
      </c>
      <c r="E509" s="774" t="s">
        <v>345</v>
      </c>
    </row>
    <row r="510" spans="1:5" ht="37.5" hidden="1">
      <c r="A510" s="204" t="s">
        <v>327</v>
      </c>
      <c r="B510" s="223"/>
      <c r="C510" s="223"/>
      <c r="D510" s="223">
        <f>C510-B510</f>
        <v>0</v>
      </c>
      <c r="E510" s="775"/>
    </row>
    <row r="511" spans="1:5" ht="18.75" hidden="1">
      <c r="A511" s="222" t="s">
        <v>307</v>
      </c>
      <c r="B511" s="275">
        <f>B512</f>
        <v>0</v>
      </c>
      <c r="C511" s="275">
        <f>C512</f>
        <v>0</v>
      </c>
      <c r="D511" s="275">
        <f>D512</f>
        <v>0</v>
      </c>
      <c r="E511" s="224"/>
    </row>
    <row r="512" spans="1:5" ht="62.25" customHeight="1" hidden="1">
      <c r="A512" s="217" t="s">
        <v>314</v>
      </c>
      <c r="B512" s="215">
        <v>0</v>
      </c>
      <c r="C512" s="215"/>
      <c r="D512" s="216">
        <f>C512-B512</f>
        <v>0</v>
      </c>
      <c r="E512" s="196" t="s">
        <v>416</v>
      </c>
    </row>
    <row r="513" spans="1:5" ht="18.75" hidden="1">
      <c r="A513" s="222" t="s">
        <v>312</v>
      </c>
      <c r="B513" s="275">
        <f>B519+B521</f>
        <v>0</v>
      </c>
      <c r="C513" s="275">
        <f>C518+C521</f>
        <v>174954.72</v>
      </c>
      <c r="D513" s="275">
        <f>D518+D521</f>
        <v>174954.72</v>
      </c>
      <c r="E513" s="224"/>
    </row>
    <row r="514" spans="1:5" ht="60" customHeight="1" hidden="1">
      <c r="A514" s="206" t="s">
        <v>313</v>
      </c>
      <c r="B514" s="205"/>
      <c r="C514" s="205"/>
      <c r="D514" s="205">
        <f aca="true" t="shared" si="20" ref="D514:D520">C514-B514</f>
        <v>0</v>
      </c>
      <c r="E514" s="196" t="s">
        <v>346</v>
      </c>
    </row>
    <row r="515" spans="1:5" ht="59.25" customHeight="1" hidden="1">
      <c r="A515" s="206" t="s">
        <v>328</v>
      </c>
      <c r="B515" s="205"/>
      <c r="C515" s="205"/>
      <c r="D515" s="205">
        <f t="shared" si="20"/>
        <v>0</v>
      </c>
      <c r="E515" s="196" t="s">
        <v>347</v>
      </c>
    </row>
    <row r="516" spans="1:5" ht="58.5" customHeight="1" hidden="1">
      <c r="A516" s="206" t="s">
        <v>330</v>
      </c>
      <c r="B516" s="207"/>
      <c r="C516" s="207"/>
      <c r="D516" s="205">
        <f t="shared" si="20"/>
        <v>0</v>
      </c>
      <c r="E516" s="196" t="s">
        <v>348</v>
      </c>
    </row>
    <row r="517" spans="1:5" ht="54" customHeight="1" hidden="1">
      <c r="A517" s="227" t="s">
        <v>308</v>
      </c>
      <c r="B517" s="215">
        <v>0</v>
      </c>
      <c r="C517" s="215"/>
      <c r="D517" s="216">
        <f t="shared" si="20"/>
        <v>0</v>
      </c>
      <c r="E517" s="196" t="s">
        <v>350</v>
      </c>
    </row>
    <row r="518" spans="1:5" ht="47.25" customHeight="1" hidden="1">
      <c r="A518" s="217" t="s">
        <v>314</v>
      </c>
      <c r="B518" s="215">
        <v>0</v>
      </c>
      <c r="C518" s="215"/>
      <c r="D518" s="216">
        <f t="shared" si="20"/>
        <v>0</v>
      </c>
      <c r="E518" s="196" t="s">
        <v>484</v>
      </c>
    </row>
    <row r="519" spans="1:5" ht="61.5" customHeight="1" hidden="1">
      <c r="A519" s="266" t="s">
        <v>331</v>
      </c>
      <c r="B519" s="263">
        <v>0</v>
      </c>
      <c r="C519" s="263"/>
      <c r="D519" s="252">
        <f t="shared" si="20"/>
        <v>0</v>
      </c>
      <c r="E519" s="257" t="s">
        <v>384</v>
      </c>
    </row>
    <row r="520" spans="1:5" ht="75" customHeight="1" hidden="1">
      <c r="A520" s="266" t="s">
        <v>339</v>
      </c>
      <c r="B520" s="263"/>
      <c r="C520" s="263"/>
      <c r="D520" s="252">
        <f t="shared" si="20"/>
        <v>0</v>
      </c>
      <c r="E520" s="257" t="s">
        <v>340</v>
      </c>
    </row>
    <row r="521" spans="1:5" ht="54" customHeight="1" hidden="1">
      <c r="A521" s="266" t="s">
        <v>460</v>
      </c>
      <c r="B521" s="263">
        <v>0</v>
      </c>
      <c r="C521" s="263">
        <v>174954.72</v>
      </c>
      <c r="D521" s="252">
        <f>C521-B521</f>
        <v>174954.72</v>
      </c>
      <c r="E521" s="257" t="s">
        <v>516</v>
      </c>
    </row>
    <row r="522" spans="1:5" ht="18.75" hidden="1">
      <c r="A522" s="211" t="s">
        <v>294</v>
      </c>
      <c r="B522" s="212"/>
      <c r="C522" s="213"/>
      <c r="D522" s="197">
        <f>D521</f>
        <v>174954.72</v>
      </c>
      <c r="E522" s="196"/>
    </row>
    <row r="523" ht="12.75" hidden="1"/>
    <row r="524" spans="1:5" s="191" customFormat="1" ht="45.75" customHeight="1" hidden="1">
      <c r="A524" s="782" t="s">
        <v>545</v>
      </c>
      <c r="B524" s="782"/>
      <c r="C524" s="782"/>
      <c r="D524" s="782"/>
      <c r="E524" s="782"/>
    </row>
    <row r="525" spans="1:5" ht="36" hidden="1">
      <c r="A525" s="255" t="s">
        <v>303</v>
      </c>
      <c r="B525" s="248" t="s">
        <v>542</v>
      </c>
      <c r="C525" s="248" t="s">
        <v>304</v>
      </c>
      <c r="D525" s="248" t="s">
        <v>261</v>
      </c>
      <c r="E525" s="255" t="s">
        <v>305</v>
      </c>
    </row>
    <row r="526" spans="1:5" s="191" customFormat="1" ht="44.25" customHeight="1" hidden="1">
      <c r="A526" s="230" t="s">
        <v>355</v>
      </c>
      <c r="B526" s="223">
        <v>0</v>
      </c>
      <c r="C526" s="223">
        <v>1800000</v>
      </c>
      <c r="D526" s="223">
        <f>C526-B526</f>
        <v>1800000</v>
      </c>
      <c r="E526" s="196" t="s">
        <v>546</v>
      </c>
    </row>
    <row r="527" spans="1:5" s="191" customFormat="1" ht="20.25" customHeight="1" hidden="1">
      <c r="A527" s="211" t="s">
        <v>294</v>
      </c>
      <c r="B527" s="212"/>
      <c r="C527" s="213"/>
      <c r="D527" s="197">
        <f>D526</f>
        <v>1800000</v>
      </c>
      <c r="E527" s="196"/>
    </row>
    <row r="528" spans="1:5" s="191" customFormat="1" ht="31.5" hidden="1">
      <c r="A528" s="193" t="s">
        <v>303</v>
      </c>
      <c r="B528" s="194" t="s">
        <v>542</v>
      </c>
      <c r="C528" s="194" t="s">
        <v>304</v>
      </c>
      <c r="D528" s="194" t="s">
        <v>261</v>
      </c>
      <c r="E528" s="193" t="s">
        <v>305</v>
      </c>
    </row>
    <row r="529" spans="1:5" s="191" customFormat="1" ht="18.75" hidden="1">
      <c r="A529" s="202" t="s">
        <v>315</v>
      </c>
      <c r="B529" s="203"/>
      <c r="C529" s="203"/>
      <c r="D529" s="203"/>
      <c r="E529" s="231"/>
    </row>
    <row r="530" spans="1:5" s="191" customFormat="1" ht="18.75" hidden="1">
      <c r="A530" s="222" t="s">
        <v>335</v>
      </c>
      <c r="B530" s="232">
        <f>B531</f>
        <v>0</v>
      </c>
      <c r="C530" s="232">
        <f>C531</f>
        <v>545731.2</v>
      </c>
      <c r="D530" s="232">
        <f>D531</f>
        <v>545731.2</v>
      </c>
      <c r="E530" s="774" t="s">
        <v>547</v>
      </c>
    </row>
    <row r="531" spans="1:5" s="191" customFormat="1" ht="45" customHeight="1" hidden="1">
      <c r="A531" s="196" t="s">
        <v>336</v>
      </c>
      <c r="B531" s="223"/>
      <c r="C531" s="223">
        <v>545731.2</v>
      </c>
      <c r="D531" s="223">
        <f>C531-B531</f>
        <v>545731.2</v>
      </c>
      <c r="E531" s="775"/>
    </row>
    <row r="532" spans="1:5" s="191" customFormat="1" ht="18.75" customHeight="1" hidden="1">
      <c r="A532" s="222" t="s">
        <v>309</v>
      </c>
      <c r="B532" s="232">
        <f>B533</f>
        <v>0</v>
      </c>
      <c r="C532" s="232">
        <f>C533</f>
        <v>164810.82</v>
      </c>
      <c r="D532" s="232">
        <f>D533</f>
        <v>164810.82</v>
      </c>
      <c r="E532" s="774" t="s">
        <v>547</v>
      </c>
    </row>
    <row r="533" spans="1:5" s="191" customFormat="1" ht="58.5" customHeight="1" hidden="1">
      <c r="A533" s="196" t="s">
        <v>310</v>
      </c>
      <c r="B533" s="223"/>
      <c r="C533" s="223">
        <v>164810.82</v>
      </c>
      <c r="D533" s="223">
        <f>C533-B533</f>
        <v>164810.82</v>
      </c>
      <c r="E533" s="775"/>
    </row>
    <row r="534" spans="1:5" s="191" customFormat="1" ht="18.75" hidden="1">
      <c r="A534" s="222" t="s">
        <v>326</v>
      </c>
      <c r="B534" s="223"/>
      <c r="C534" s="223"/>
      <c r="D534" s="232">
        <f>D535</f>
        <v>0</v>
      </c>
      <c r="E534" s="774" t="s">
        <v>345</v>
      </c>
    </row>
    <row r="535" spans="1:5" s="191" customFormat="1" ht="37.5" hidden="1">
      <c r="A535" s="204" t="s">
        <v>327</v>
      </c>
      <c r="B535" s="223"/>
      <c r="C535" s="223"/>
      <c r="D535" s="223">
        <f>C535-B535</f>
        <v>0</v>
      </c>
      <c r="E535" s="775"/>
    </row>
    <row r="536" spans="1:5" s="191" customFormat="1" ht="18.75" hidden="1">
      <c r="A536" s="222" t="s">
        <v>312</v>
      </c>
      <c r="B536" s="226">
        <f>B539+B540+B541</f>
        <v>0</v>
      </c>
      <c r="C536" s="226">
        <f>C539+C540+C541</f>
        <v>522896.97</v>
      </c>
      <c r="D536" s="226">
        <f>D539+D540+D541</f>
        <v>522896.97</v>
      </c>
      <c r="E536" s="224"/>
    </row>
    <row r="537" spans="1:5" s="191" customFormat="1" ht="60" customHeight="1" hidden="1">
      <c r="A537" s="206" t="s">
        <v>313</v>
      </c>
      <c r="B537" s="205"/>
      <c r="C537" s="205"/>
      <c r="D537" s="205">
        <f aca="true" t="shared" si="21" ref="D537:D546">C537-B537</f>
        <v>0</v>
      </c>
      <c r="E537" s="196" t="s">
        <v>346</v>
      </c>
    </row>
    <row r="538" spans="1:5" s="191" customFormat="1" ht="59.25" customHeight="1" hidden="1">
      <c r="A538" s="206" t="s">
        <v>328</v>
      </c>
      <c r="B538" s="205"/>
      <c r="C538" s="205"/>
      <c r="D538" s="205">
        <f t="shared" si="21"/>
        <v>0</v>
      </c>
      <c r="E538" s="196" t="s">
        <v>347</v>
      </c>
    </row>
    <row r="539" spans="1:5" s="191" customFormat="1" ht="58.5" customHeight="1" hidden="1">
      <c r="A539" s="206" t="s">
        <v>330</v>
      </c>
      <c r="B539" s="207"/>
      <c r="C539" s="207">
        <v>21045.53</v>
      </c>
      <c r="D539" s="205">
        <f t="shared" si="21"/>
        <v>21045.53</v>
      </c>
      <c r="E539" s="311" t="s">
        <v>547</v>
      </c>
    </row>
    <row r="540" spans="1:5" ht="59.25" customHeight="1" hidden="1">
      <c r="A540" s="196" t="s">
        <v>308</v>
      </c>
      <c r="B540" s="207"/>
      <c r="C540" s="207">
        <v>121211.44</v>
      </c>
      <c r="D540" s="205">
        <f t="shared" si="21"/>
        <v>121211.44</v>
      </c>
      <c r="E540" s="311" t="s">
        <v>547</v>
      </c>
    </row>
    <row r="541" spans="1:5" ht="56.25" customHeight="1" hidden="1">
      <c r="A541" s="206" t="s">
        <v>314</v>
      </c>
      <c r="B541" s="208"/>
      <c r="C541" s="208">
        <v>380640</v>
      </c>
      <c r="D541" s="205">
        <f t="shared" si="21"/>
        <v>380640</v>
      </c>
      <c r="E541" s="311" t="s">
        <v>547</v>
      </c>
    </row>
    <row r="542" spans="1:5" s="191" customFormat="1" ht="57" customHeight="1" hidden="1">
      <c r="A542" s="218" t="s">
        <v>339</v>
      </c>
      <c r="B542" s="205">
        <v>0</v>
      </c>
      <c r="C542" s="205"/>
      <c r="D542" s="216">
        <f t="shared" si="21"/>
        <v>0</v>
      </c>
      <c r="E542" s="196" t="s">
        <v>475</v>
      </c>
    </row>
    <row r="543" spans="1:5" s="191" customFormat="1" ht="96" customHeight="1" hidden="1">
      <c r="A543" s="218" t="s">
        <v>518</v>
      </c>
      <c r="B543" s="205">
        <v>0</v>
      </c>
      <c r="C543" s="205"/>
      <c r="D543" s="216">
        <f t="shared" si="21"/>
        <v>0</v>
      </c>
      <c r="E543" s="196" t="s">
        <v>519</v>
      </c>
    </row>
    <row r="544" spans="1:5" s="191" customFormat="1" ht="95.25" customHeight="1" hidden="1">
      <c r="A544" s="218" t="s">
        <v>354</v>
      </c>
      <c r="B544" s="205">
        <v>0</v>
      </c>
      <c r="C544" s="205"/>
      <c r="D544" s="216">
        <f t="shared" si="21"/>
        <v>0</v>
      </c>
      <c r="E544" s="196" t="s">
        <v>474</v>
      </c>
    </row>
    <row r="545" spans="1:5" s="191" customFormat="1" ht="64.5" customHeight="1" hidden="1">
      <c r="A545" s="209" t="s">
        <v>331</v>
      </c>
      <c r="B545" s="205">
        <v>0</v>
      </c>
      <c r="C545" s="205"/>
      <c r="D545" s="210">
        <f t="shared" si="21"/>
        <v>0</v>
      </c>
      <c r="E545" s="196" t="s">
        <v>356</v>
      </c>
    </row>
    <row r="546" spans="1:5" s="191" customFormat="1" ht="61.5" customHeight="1" hidden="1">
      <c r="A546" s="266" t="s">
        <v>341</v>
      </c>
      <c r="B546" s="263">
        <v>0</v>
      </c>
      <c r="C546" s="263"/>
      <c r="D546" s="252">
        <f t="shared" si="21"/>
        <v>0</v>
      </c>
      <c r="E546" s="257" t="s">
        <v>377</v>
      </c>
    </row>
    <row r="547" spans="1:5" ht="18.75" hidden="1">
      <c r="A547" s="222" t="s">
        <v>387</v>
      </c>
      <c r="B547" s="275">
        <f>B548</f>
        <v>0</v>
      </c>
      <c r="C547" s="275">
        <f>C548</f>
        <v>566561.01</v>
      </c>
      <c r="D547" s="275">
        <f>D548</f>
        <v>566561.01</v>
      </c>
      <c r="E547" s="224"/>
    </row>
    <row r="548" spans="1:5" ht="56.25" hidden="1">
      <c r="A548" s="206" t="s">
        <v>330</v>
      </c>
      <c r="B548" s="205"/>
      <c r="C548" s="205">
        <v>566561.01</v>
      </c>
      <c r="D548" s="205">
        <f>C548-B548</f>
        <v>566561.01</v>
      </c>
      <c r="E548" s="311" t="s">
        <v>547</v>
      </c>
    </row>
    <row r="549" spans="1:5" ht="18.75" hidden="1">
      <c r="A549" s="211" t="s">
        <v>294</v>
      </c>
      <c r="B549" s="277"/>
      <c r="C549" s="277"/>
      <c r="D549" s="277">
        <f>D530+D532+D536+D547</f>
        <v>1800000</v>
      </c>
      <c r="E549" s="196"/>
    </row>
    <row r="550" spans="1:5" s="191" customFormat="1" ht="18.75" hidden="1">
      <c r="A550" s="211" t="s">
        <v>294</v>
      </c>
      <c r="B550" s="212"/>
      <c r="C550" s="213"/>
      <c r="D550" s="197"/>
      <c r="E550" s="196"/>
    </row>
    <row r="552" spans="1:4" s="307" customFormat="1" ht="18">
      <c r="A552" s="307" t="s">
        <v>548</v>
      </c>
      <c r="D552" s="307" t="s">
        <v>549</v>
      </c>
    </row>
  </sheetData>
  <sheetProtection/>
  <mergeCells count="87">
    <mergeCell ref="A179:E179"/>
    <mergeCell ref="A183:E183"/>
    <mergeCell ref="A524:E524"/>
    <mergeCell ref="E530:E531"/>
    <mergeCell ref="E532:E533"/>
    <mergeCell ref="E534:E535"/>
    <mergeCell ref="A499:E499"/>
    <mergeCell ref="A501:E501"/>
    <mergeCell ref="E505:E506"/>
    <mergeCell ref="E507:E508"/>
    <mergeCell ref="E509:E510"/>
    <mergeCell ref="E483:E484"/>
    <mergeCell ref="A446:E446"/>
    <mergeCell ref="E453:E454"/>
    <mergeCell ref="E455:E456"/>
    <mergeCell ref="E457:E458"/>
    <mergeCell ref="A473:E473"/>
    <mergeCell ref="A475:E475"/>
    <mergeCell ref="E481:E482"/>
    <mergeCell ref="E479:E480"/>
    <mergeCell ref="A1:E1"/>
    <mergeCell ref="A2:E2"/>
    <mergeCell ref="A6:E6"/>
    <mergeCell ref="A8:E8"/>
    <mergeCell ref="A9:E9"/>
    <mergeCell ref="A72:E72"/>
    <mergeCell ref="A70:E70"/>
    <mergeCell ref="A69:E69"/>
    <mergeCell ref="A11:E11"/>
    <mergeCell ref="E30:E31"/>
    <mergeCell ref="A13:E13"/>
    <mergeCell ref="A151:E151"/>
    <mergeCell ref="A130:E130"/>
    <mergeCell ref="A153:E153"/>
    <mergeCell ref="A127:E127"/>
    <mergeCell ref="E34:E35"/>
    <mergeCell ref="A75:E75"/>
    <mergeCell ref="E289:E290"/>
    <mergeCell ref="A103:E103"/>
    <mergeCell ref="A204:E204"/>
    <mergeCell ref="A98:E98"/>
    <mergeCell ref="A100:E100"/>
    <mergeCell ref="A209:E209"/>
    <mergeCell ref="A255:E255"/>
    <mergeCell ref="A257:E257"/>
    <mergeCell ref="A260:E260"/>
    <mergeCell ref="A177:E177"/>
    <mergeCell ref="E316:E317"/>
    <mergeCell ref="A398:E398"/>
    <mergeCell ref="E384:E385"/>
    <mergeCell ref="A125:E125"/>
    <mergeCell ref="A229:E229"/>
    <mergeCell ref="A234:E234"/>
    <mergeCell ref="A281:E281"/>
    <mergeCell ref="A157:E157"/>
    <mergeCell ref="A231:E231"/>
    <mergeCell ref="E287:E288"/>
    <mergeCell ref="A423:E423"/>
    <mergeCell ref="A352:E352"/>
    <mergeCell ref="A354:E354"/>
    <mergeCell ref="E404:E405"/>
    <mergeCell ref="A206:E206"/>
    <mergeCell ref="E312:E313"/>
    <mergeCell ref="A283:E283"/>
    <mergeCell ref="E291:E292"/>
    <mergeCell ref="E314:E315"/>
    <mergeCell ref="A306:E306"/>
    <mergeCell ref="E434:E435"/>
    <mergeCell ref="E358:E359"/>
    <mergeCell ref="E360:E361"/>
    <mergeCell ref="E362:E363"/>
    <mergeCell ref="A396:E396"/>
    <mergeCell ref="A308:E308"/>
    <mergeCell ref="E380:E381"/>
    <mergeCell ref="A330:E330"/>
    <mergeCell ref="A332:E332"/>
    <mergeCell ref="E336:E337"/>
    <mergeCell ref="E432:E433"/>
    <mergeCell ref="E382:E383"/>
    <mergeCell ref="E430:E431"/>
    <mergeCell ref="E406:E407"/>
    <mergeCell ref="E338:E339"/>
    <mergeCell ref="E340:E341"/>
    <mergeCell ref="A376:E376"/>
    <mergeCell ref="A418:E418"/>
    <mergeCell ref="A374:E374"/>
    <mergeCell ref="E402:E40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Анна</cp:lastModifiedBy>
  <cp:lastPrinted>2024-03-28T04:04:56Z</cp:lastPrinted>
  <dcterms:created xsi:type="dcterms:W3CDTF">2011-01-11T10:25:48Z</dcterms:created>
  <dcterms:modified xsi:type="dcterms:W3CDTF">2024-03-28T04:05:04Z</dcterms:modified>
  <cp:category/>
  <cp:version/>
  <cp:contentType/>
  <cp:contentStatus/>
</cp:coreProperties>
</file>